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kanri-n3\ALLUSER\中間管理機構\R4\14 農地中間管理事業等の諸規程の管理\便覧（令和4年度改正）\3様式\5変更解約\"/>
    </mc:Choice>
  </mc:AlternateContent>
  <xr:revisionPtr revIDLastSave="0" documentId="13_ncr:1_{E690136D-96A1-4192-91DA-8B416C6DB851}" xr6:coauthVersionLast="47" xr6:coauthVersionMax="47" xr10:uidLastSave="{00000000-0000-0000-0000-000000000000}"/>
  <bookViews>
    <workbookView xWindow="-120" yWindow="-120" windowWidth="29040" windowHeight="15840" tabRatio="797" activeTab="1" xr2:uid="{00000000-000D-0000-FFFF-FFFF00000000}"/>
  </bookViews>
  <sheets>
    <sheet name="貼付用" sheetId="7" r:id="rId1"/>
    <sheet name="合意兼通知書　※Ａ４×３枚" sheetId="2" r:id="rId2"/>
    <sheet name="伺い" sheetId="8" r:id="rId3"/>
  </sheets>
  <externalReferences>
    <externalReference r:id="rId4"/>
    <externalReference r:id="rId5"/>
  </externalReferences>
  <definedNames>
    <definedName name="_xlnm.Print_Area" localSheetId="1">'合意兼通知書　※Ａ４×３枚'!$B$1:$J$122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4" i="2" l="1"/>
  <c r="G75" i="2"/>
  <c r="G76" i="2"/>
  <c r="B69" i="2"/>
  <c r="G50" i="2" l="1"/>
  <c r="G49" i="2"/>
  <c r="G48" i="2"/>
  <c r="G47" i="2"/>
  <c r="G46" i="2"/>
  <c r="G45" i="2"/>
  <c r="G44" i="2"/>
  <c r="G43" i="2"/>
  <c r="G42" i="2"/>
  <c r="G41" i="2"/>
  <c r="G40" i="2"/>
  <c r="G39" i="2"/>
  <c r="G38" i="2"/>
  <c r="G37" i="2"/>
  <c r="G36" i="2"/>
  <c r="G35" i="2"/>
  <c r="G34" i="2"/>
  <c r="G33" i="2"/>
  <c r="G32" i="2"/>
  <c r="G31" i="2"/>
  <c r="G30" i="2"/>
  <c r="G29" i="2"/>
  <c r="G28" i="2"/>
  <c r="G27" i="2"/>
  <c r="G26" i="2"/>
  <c r="G87" i="2" s="1"/>
  <c r="I33" i="8"/>
  <c r="F33" i="8"/>
  <c r="D33" i="8"/>
  <c r="I32" i="8"/>
  <c r="F32" i="8"/>
  <c r="D32" i="8"/>
  <c r="I23" i="8"/>
  <c r="D23" i="8"/>
  <c r="I22" i="8"/>
  <c r="D22" i="8"/>
  <c r="E120" i="2"/>
  <c r="G80" i="2"/>
  <c r="G79" i="2"/>
  <c r="G78" i="2"/>
  <c r="I111" i="2"/>
  <c r="H111" i="2"/>
  <c r="G111" i="2"/>
  <c r="F111" i="2"/>
  <c r="E111" i="2"/>
  <c r="D111" i="2"/>
  <c r="C111" i="2"/>
  <c r="I110" i="2"/>
  <c r="H110" i="2"/>
  <c r="G110" i="2"/>
  <c r="F110" i="2"/>
  <c r="E110" i="2"/>
  <c r="D110" i="2"/>
  <c r="C110" i="2"/>
  <c r="I109" i="2"/>
  <c r="H109" i="2"/>
  <c r="G109" i="2"/>
  <c r="F109" i="2"/>
  <c r="E109" i="2"/>
  <c r="D109" i="2"/>
  <c r="C109" i="2"/>
  <c r="I108" i="2"/>
  <c r="H108" i="2"/>
  <c r="G108" i="2"/>
  <c r="F108" i="2"/>
  <c r="E108" i="2"/>
  <c r="D108" i="2"/>
  <c r="C108" i="2"/>
  <c r="I107" i="2"/>
  <c r="H107" i="2"/>
  <c r="G107" i="2"/>
  <c r="F107" i="2"/>
  <c r="E107" i="2"/>
  <c r="D107" i="2"/>
  <c r="C107" i="2"/>
  <c r="I106" i="2"/>
  <c r="H106" i="2"/>
  <c r="G106" i="2"/>
  <c r="F106" i="2"/>
  <c r="E106" i="2"/>
  <c r="D106" i="2"/>
  <c r="C106" i="2"/>
  <c r="I105" i="2"/>
  <c r="H105" i="2"/>
  <c r="G105" i="2"/>
  <c r="F105" i="2"/>
  <c r="E105" i="2"/>
  <c r="D105" i="2"/>
  <c r="C105" i="2"/>
  <c r="I104" i="2"/>
  <c r="H104" i="2"/>
  <c r="G104" i="2"/>
  <c r="F104" i="2"/>
  <c r="E104" i="2"/>
  <c r="D104" i="2"/>
  <c r="C104" i="2"/>
  <c r="I103" i="2"/>
  <c r="H103" i="2"/>
  <c r="G103" i="2"/>
  <c r="F103" i="2"/>
  <c r="E103" i="2"/>
  <c r="D103" i="2"/>
  <c r="C103" i="2"/>
  <c r="I102" i="2"/>
  <c r="H102" i="2"/>
  <c r="G102" i="2"/>
  <c r="F102" i="2"/>
  <c r="E102" i="2"/>
  <c r="D102" i="2"/>
  <c r="C102" i="2"/>
  <c r="I101" i="2"/>
  <c r="H101" i="2"/>
  <c r="G101" i="2"/>
  <c r="F101" i="2"/>
  <c r="E101" i="2"/>
  <c r="D101" i="2"/>
  <c r="C101" i="2"/>
  <c r="I100" i="2"/>
  <c r="H100" i="2"/>
  <c r="G100" i="2"/>
  <c r="F100" i="2"/>
  <c r="E100" i="2"/>
  <c r="D100" i="2"/>
  <c r="C100" i="2"/>
  <c r="I99" i="2"/>
  <c r="H99" i="2"/>
  <c r="G99" i="2"/>
  <c r="F99" i="2"/>
  <c r="E99" i="2"/>
  <c r="D99" i="2"/>
  <c r="C99" i="2"/>
  <c r="I98" i="2"/>
  <c r="H98" i="2"/>
  <c r="G98" i="2"/>
  <c r="F98" i="2"/>
  <c r="E98" i="2"/>
  <c r="D98" i="2"/>
  <c r="C98" i="2"/>
  <c r="I97" i="2"/>
  <c r="H97" i="2"/>
  <c r="G97" i="2"/>
  <c r="F97" i="2"/>
  <c r="E97" i="2"/>
  <c r="D97" i="2"/>
  <c r="C97" i="2"/>
  <c r="I96" i="2"/>
  <c r="H96" i="2"/>
  <c r="G96" i="2"/>
  <c r="F96" i="2"/>
  <c r="E96" i="2"/>
  <c r="D96" i="2"/>
  <c r="C96" i="2"/>
  <c r="I95" i="2"/>
  <c r="H95" i="2"/>
  <c r="G95" i="2"/>
  <c r="F95" i="2"/>
  <c r="E95" i="2"/>
  <c r="D95" i="2"/>
  <c r="C95" i="2"/>
  <c r="I94" i="2"/>
  <c r="H94" i="2"/>
  <c r="G94" i="2"/>
  <c r="F94" i="2"/>
  <c r="E94" i="2"/>
  <c r="D94" i="2"/>
  <c r="C94" i="2"/>
  <c r="I93" i="2"/>
  <c r="H93" i="2"/>
  <c r="G93" i="2"/>
  <c r="F93" i="2"/>
  <c r="E93" i="2"/>
  <c r="D93" i="2"/>
  <c r="C93" i="2"/>
  <c r="I92" i="2"/>
  <c r="H92" i="2"/>
  <c r="G92" i="2"/>
  <c r="F92" i="2"/>
  <c r="E92" i="2"/>
  <c r="D92" i="2"/>
  <c r="C92" i="2"/>
  <c r="I91" i="2"/>
  <c r="H91" i="2"/>
  <c r="G91" i="2"/>
  <c r="F91" i="2"/>
  <c r="E91" i="2"/>
  <c r="D91" i="2"/>
  <c r="C91" i="2"/>
  <c r="I90" i="2"/>
  <c r="H90" i="2"/>
  <c r="G90" i="2"/>
  <c r="F90" i="2"/>
  <c r="E90" i="2"/>
  <c r="D90" i="2"/>
  <c r="C90" i="2"/>
  <c r="I89" i="2"/>
  <c r="H89" i="2"/>
  <c r="G89" i="2"/>
  <c r="F89" i="2"/>
  <c r="E89" i="2"/>
  <c r="D89" i="2"/>
  <c r="C89" i="2"/>
  <c r="I88" i="2"/>
  <c r="H88" i="2"/>
  <c r="G88" i="2"/>
  <c r="F88" i="2"/>
  <c r="E88" i="2"/>
  <c r="D88" i="2"/>
  <c r="C88" i="2"/>
  <c r="I26" i="2"/>
  <c r="I87" i="2" s="1"/>
  <c r="B26" i="2"/>
  <c r="B87" i="2" s="1"/>
  <c r="C26" i="2"/>
  <c r="C87" i="2" s="1"/>
  <c r="G14" i="2"/>
  <c r="B28" i="2"/>
  <c r="B89" i="2" s="1"/>
  <c r="C28" i="2"/>
  <c r="D28" i="2"/>
  <c r="E28" i="2"/>
  <c r="F28" i="2"/>
  <c r="H28" i="2"/>
  <c r="I28" i="2"/>
  <c r="J28" i="2"/>
  <c r="J89" i="2" s="1"/>
  <c r="B29" i="2"/>
  <c r="B90" i="2" s="1"/>
  <c r="C29" i="2"/>
  <c r="D29" i="2"/>
  <c r="E29" i="2"/>
  <c r="F29" i="2"/>
  <c r="H29" i="2"/>
  <c r="I29" i="2"/>
  <c r="J29" i="2"/>
  <c r="J90" i="2" s="1"/>
  <c r="B30" i="2"/>
  <c r="B91" i="2" s="1"/>
  <c r="C30" i="2"/>
  <c r="D30" i="2"/>
  <c r="E30" i="2"/>
  <c r="F30" i="2"/>
  <c r="H30" i="2"/>
  <c r="I30" i="2"/>
  <c r="J30" i="2"/>
  <c r="J91" i="2" s="1"/>
  <c r="B31" i="2"/>
  <c r="B92" i="2" s="1"/>
  <c r="C31" i="2"/>
  <c r="D31" i="2"/>
  <c r="E31" i="2"/>
  <c r="F31" i="2"/>
  <c r="H31" i="2"/>
  <c r="I31" i="2"/>
  <c r="J31" i="2"/>
  <c r="B32" i="2"/>
  <c r="B93" i="2" s="1"/>
  <c r="C32" i="2"/>
  <c r="D32" i="2"/>
  <c r="E32" i="2"/>
  <c r="F32" i="2"/>
  <c r="H32" i="2"/>
  <c r="I32" i="2"/>
  <c r="J32" i="2"/>
  <c r="J93" i="2" s="1"/>
  <c r="B33" i="2"/>
  <c r="B94" i="2" s="1"/>
  <c r="C33" i="2"/>
  <c r="D33" i="2"/>
  <c r="E33" i="2"/>
  <c r="F33" i="2"/>
  <c r="H33" i="2"/>
  <c r="I33" i="2"/>
  <c r="J33" i="2"/>
  <c r="J94" i="2" s="1"/>
  <c r="B34" i="2"/>
  <c r="B95" i="2" s="1"/>
  <c r="C34" i="2"/>
  <c r="D34" i="2"/>
  <c r="E34" i="2"/>
  <c r="F34" i="2"/>
  <c r="H34" i="2"/>
  <c r="I34" i="2"/>
  <c r="J34" i="2"/>
  <c r="J95" i="2" s="1"/>
  <c r="B35" i="2"/>
  <c r="B96" i="2" s="1"/>
  <c r="C35" i="2"/>
  <c r="D35" i="2"/>
  <c r="E35" i="2"/>
  <c r="F35" i="2"/>
  <c r="H35" i="2"/>
  <c r="I35" i="2"/>
  <c r="J35" i="2"/>
  <c r="J96" i="2" s="1"/>
  <c r="B36" i="2"/>
  <c r="B97" i="2" s="1"/>
  <c r="C36" i="2"/>
  <c r="D36" i="2"/>
  <c r="E36" i="2"/>
  <c r="F36" i="2"/>
  <c r="H36" i="2"/>
  <c r="I36" i="2"/>
  <c r="J36" i="2"/>
  <c r="J97" i="2" s="1"/>
  <c r="B37" i="2"/>
  <c r="B98" i="2" s="1"/>
  <c r="C37" i="2"/>
  <c r="D37" i="2"/>
  <c r="E37" i="2"/>
  <c r="F37" i="2"/>
  <c r="H37" i="2"/>
  <c r="I37" i="2"/>
  <c r="J37" i="2"/>
  <c r="J98" i="2" s="1"/>
  <c r="B38" i="2"/>
  <c r="B99" i="2" s="1"/>
  <c r="C38" i="2"/>
  <c r="D38" i="2"/>
  <c r="E38" i="2"/>
  <c r="F38" i="2"/>
  <c r="H38" i="2"/>
  <c r="I38" i="2"/>
  <c r="J38" i="2"/>
  <c r="J99" i="2" s="1"/>
  <c r="B39" i="2"/>
  <c r="B100" i="2" s="1"/>
  <c r="C39" i="2"/>
  <c r="D39" i="2"/>
  <c r="E39" i="2"/>
  <c r="F39" i="2"/>
  <c r="H39" i="2"/>
  <c r="I39" i="2"/>
  <c r="J39" i="2"/>
  <c r="J100" i="2" s="1"/>
  <c r="B40" i="2"/>
  <c r="B101" i="2" s="1"/>
  <c r="C40" i="2"/>
  <c r="D40" i="2"/>
  <c r="E40" i="2"/>
  <c r="F40" i="2"/>
  <c r="H40" i="2"/>
  <c r="I40" i="2"/>
  <c r="J40" i="2"/>
  <c r="J101" i="2" s="1"/>
  <c r="B41" i="2"/>
  <c r="B102" i="2" s="1"/>
  <c r="C41" i="2"/>
  <c r="D41" i="2"/>
  <c r="E41" i="2"/>
  <c r="F41" i="2"/>
  <c r="H41" i="2"/>
  <c r="I41" i="2"/>
  <c r="J41" i="2"/>
  <c r="J102" i="2" s="1"/>
  <c r="B42" i="2"/>
  <c r="B103" i="2" s="1"/>
  <c r="C42" i="2"/>
  <c r="D42" i="2"/>
  <c r="E42" i="2"/>
  <c r="F42" i="2"/>
  <c r="H42" i="2"/>
  <c r="I42" i="2"/>
  <c r="J42" i="2"/>
  <c r="J103" i="2" s="1"/>
  <c r="B43" i="2"/>
  <c r="B104" i="2" s="1"/>
  <c r="C43" i="2"/>
  <c r="D43" i="2"/>
  <c r="E43" i="2"/>
  <c r="F43" i="2"/>
  <c r="H43" i="2"/>
  <c r="I43" i="2"/>
  <c r="J43" i="2"/>
  <c r="J104" i="2" s="1"/>
  <c r="B44" i="2"/>
  <c r="B105" i="2" s="1"/>
  <c r="C44" i="2"/>
  <c r="D44" i="2"/>
  <c r="E44" i="2"/>
  <c r="F44" i="2"/>
  <c r="H44" i="2"/>
  <c r="I44" i="2"/>
  <c r="J44" i="2"/>
  <c r="J105" i="2" s="1"/>
  <c r="B45" i="2"/>
  <c r="B106" i="2" s="1"/>
  <c r="C45" i="2"/>
  <c r="D45" i="2"/>
  <c r="E45" i="2"/>
  <c r="F45" i="2"/>
  <c r="H45" i="2"/>
  <c r="I45" i="2"/>
  <c r="J45" i="2"/>
  <c r="J106" i="2" s="1"/>
  <c r="B46" i="2"/>
  <c r="B107" i="2" s="1"/>
  <c r="C46" i="2"/>
  <c r="D46" i="2"/>
  <c r="E46" i="2"/>
  <c r="F46" i="2"/>
  <c r="H46" i="2"/>
  <c r="I46" i="2"/>
  <c r="J46" i="2"/>
  <c r="J107" i="2" s="1"/>
  <c r="B47" i="2"/>
  <c r="B108" i="2" s="1"/>
  <c r="C47" i="2"/>
  <c r="D47" i="2"/>
  <c r="E47" i="2"/>
  <c r="F47" i="2"/>
  <c r="H47" i="2"/>
  <c r="I47" i="2"/>
  <c r="J47" i="2"/>
  <c r="J108" i="2" s="1"/>
  <c r="B48" i="2"/>
  <c r="B109" i="2" s="1"/>
  <c r="C48" i="2"/>
  <c r="D48" i="2"/>
  <c r="E48" i="2"/>
  <c r="F48" i="2"/>
  <c r="H48" i="2"/>
  <c r="I48" i="2"/>
  <c r="J48" i="2"/>
  <c r="J109" i="2" s="1"/>
  <c r="B49" i="2"/>
  <c r="B110" i="2" s="1"/>
  <c r="C49" i="2"/>
  <c r="D49" i="2"/>
  <c r="E49" i="2"/>
  <c r="F49" i="2"/>
  <c r="H49" i="2"/>
  <c r="I49" i="2"/>
  <c r="J49" i="2"/>
  <c r="J110" i="2" s="1"/>
  <c r="B50" i="2"/>
  <c r="B111" i="2" s="1"/>
  <c r="C50" i="2"/>
  <c r="D50" i="2"/>
  <c r="E50" i="2"/>
  <c r="F50" i="2"/>
  <c r="H50" i="2"/>
  <c r="I50" i="2"/>
  <c r="J50" i="2"/>
  <c r="J111" i="2" s="1"/>
  <c r="G13" i="2"/>
  <c r="G12" i="2"/>
  <c r="J27" i="2"/>
  <c r="J88" i="2" s="1"/>
  <c r="H27" i="2"/>
  <c r="F27" i="2"/>
  <c r="E27" i="2"/>
  <c r="D27" i="2"/>
  <c r="C27" i="2"/>
  <c r="B27" i="2"/>
  <c r="B88" i="2" s="1"/>
  <c r="H58" i="2"/>
  <c r="H119" i="2" s="1"/>
  <c r="E58" i="2"/>
  <c r="H26" i="2"/>
  <c r="H87" i="2" s="1"/>
  <c r="J26" i="2"/>
  <c r="J87" i="2" s="1"/>
  <c r="F26" i="2"/>
  <c r="E26" i="2"/>
  <c r="E87" i="2" s="1"/>
  <c r="D26" i="2"/>
  <c r="D87" i="2" s="1"/>
  <c r="C24" i="2"/>
  <c r="B16" i="8" s="1"/>
  <c r="I27" i="2"/>
  <c r="L30" i="8"/>
  <c r="J92" i="2"/>
  <c r="C51" i="2"/>
  <c r="C112" i="2" l="1"/>
  <c r="I112" i="2"/>
  <c r="G51" i="2"/>
  <c r="I51" i="2"/>
  <c r="G112" i="2"/>
  <c r="B21" i="2"/>
  <c r="E61" i="2"/>
  <c r="B8" i="2" s="1"/>
  <c r="F51" i="2"/>
  <c r="J112" i="2"/>
  <c r="J51" i="2"/>
  <c r="F87" i="2"/>
  <c r="F112" i="2" s="1"/>
  <c r="C85" i="2"/>
  <c r="B82" i="2" s="1"/>
</calcChain>
</file>

<file path=xl/sharedStrings.xml><?xml version="1.0" encoding="utf-8"?>
<sst xmlns="http://schemas.openxmlformats.org/spreadsheetml/2006/main" count="191" uniqueCount="142">
  <si>
    <t>賃貸人</t>
    <rPh sb="0" eb="3">
      <t>チンタイニン</t>
    </rPh>
    <phoneticPr fontId="2"/>
  </si>
  <si>
    <t>記</t>
    <rPh sb="0" eb="1">
      <t>キ</t>
    </rPh>
    <phoneticPr fontId="2"/>
  </si>
  <si>
    <t>面積(㎡)</t>
    <rPh sb="0" eb="2">
      <t>メンセキ</t>
    </rPh>
    <phoneticPr fontId="2"/>
  </si>
  <si>
    <t>公益社団法人　岩手県農業公社</t>
    <rPh sb="0" eb="14">
      <t>コウシャ</t>
    </rPh>
    <phoneticPr fontId="2"/>
  </si>
  <si>
    <t>盛岡市神明町７番５号</t>
    <rPh sb="0" eb="3">
      <t>モリオカシ</t>
    </rPh>
    <rPh sb="3" eb="6">
      <t>シンメイマチ</t>
    </rPh>
    <rPh sb="7" eb="8">
      <t>バン</t>
    </rPh>
    <rPh sb="9" eb="10">
      <t>ゴウ</t>
    </rPh>
    <phoneticPr fontId="2"/>
  </si>
  <si>
    <t>計</t>
    <rPh sb="0" eb="1">
      <t>ケイ</t>
    </rPh>
    <phoneticPr fontId="2"/>
  </si>
  <si>
    <t>公募</t>
    <rPh sb="0" eb="2">
      <t>コウボ</t>
    </rPh>
    <phoneticPr fontId="2"/>
  </si>
  <si>
    <t>契約</t>
    <rPh sb="0" eb="2">
      <t>ケイヤク</t>
    </rPh>
    <phoneticPr fontId="2"/>
  </si>
  <si>
    <t>現況</t>
    <rPh sb="0" eb="2">
      <t>ゲンキョウ</t>
    </rPh>
    <phoneticPr fontId="2"/>
  </si>
  <si>
    <t>賃借人</t>
    <rPh sb="0" eb="1">
      <t>チン</t>
    </rPh>
    <rPh sb="1" eb="2">
      <t>カ</t>
    </rPh>
    <rPh sb="2" eb="3">
      <t>ヒト</t>
    </rPh>
    <phoneticPr fontId="2"/>
  </si>
  <si>
    <t>所在</t>
    <rPh sb="0" eb="1">
      <t>ショ</t>
    </rPh>
    <rPh sb="1" eb="2">
      <t>ザイ</t>
    </rPh>
    <phoneticPr fontId="2"/>
  </si>
  <si>
    <t>地目</t>
    <rPh sb="0" eb="2">
      <t>チモク</t>
    </rPh>
    <phoneticPr fontId="2"/>
  </si>
  <si>
    <t>　土地の表示</t>
    <rPh sb="1" eb="2">
      <t>ツチ</t>
    </rPh>
    <rPh sb="2" eb="3">
      <t>チ</t>
    </rPh>
    <rPh sb="4" eb="5">
      <t>オモテ</t>
    </rPh>
    <rPh sb="5" eb="6">
      <t>シメス</t>
    </rPh>
    <phoneticPr fontId="2"/>
  </si>
  <si>
    <t>地番</t>
    <rPh sb="0" eb="1">
      <t>チ</t>
    </rPh>
    <rPh sb="1" eb="2">
      <t>バン</t>
    </rPh>
    <phoneticPr fontId="2"/>
  </si>
  <si>
    <t>10ａ当り</t>
    <rPh sb="3" eb="4">
      <t>アタ</t>
    </rPh>
    <phoneticPr fontId="2"/>
  </si>
  <si>
    <t>年額</t>
    <rPh sb="0" eb="2">
      <t>ネンガク</t>
    </rPh>
    <phoneticPr fontId="2"/>
  </si>
  <si>
    <t>公簿</t>
    <rPh sb="0" eb="2">
      <t>コウボ</t>
    </rPh>
    <phoneticPr fontId="2"/>
  </si>
  <si>
    <t>１　利用権を設定している土地の所在等</t>
    <rPh sb="2" eb="5">
      <t>リヨウケン</t>
    </rPh>
    <rPh sb="6" eb="8">
      <t>セッテイ</t>
    </rPh>
    <rPh sb="12" eb="14">
      <t>トチ</t>
    </rPh>
    <rPh sb="15" eb="17">
      <t>ショザイ</t>
    </rPh>
    <rPh sb="17" eb="18">
      <t>トウ</t>
    </rPh>
    <phoneticPr fontId="2"/>
  </si>
  <si>
    <t>管理</t>
    <rPh sb="0" eb="2">
      <t>カンリ</t>
    </rPh>
    <phoneticPr fontId="6"/>
  </si>
  <si>
    <t>全部</t>
    <rPh sb="0" eb="2">
      <t>ゼンブ</t>
    </rPh>
    <phoneticPr fontId="6"/>
  </si>
  <si>
    <t>整理番号</t>
    <rPh sb="0" eb="2">
      <t>セイリ</t>
    </rPh>
    <rPh sb="2" eb="4">
      <t>バンゴウ</t>
    </rPh>
    <phoneticPr fontId="6"/>
  </si>
  <si>
    <t>ムーブシステム</t>
    <phoneticPr fontId="6"/>
  </si>
  <si>
    <t>管理表</t>
    <rPh sb="0" eb="3">
      <t>カンリヒョウ</t>
    </rPh>
    <phoneticPr fontId="6"/>
  </si>
  <si>
    <t>一部</t>
    <rPh sb="0" eb="2">
      <t>イチブ</t>
    </rPh>
    <phoneticPr fontId="6"/>
  </si>
  <si>
    <t>契約者名</t>
    <rPh sb="0" eb="3">
      <t>ケイヤクシャ</t>
    </rPh>
    <rPh sb="3" eb="4">
      <t>メイ</t>
    </rPh>
    <phoneticPr fontId="6"/>
  </si>
  <si>
    <t>農家番号</t>
    <rPh sb="0" eb="2">
      <t>ノウカ</t>
    </rPh>
    <rPh sb="2" eb="4">
      <t>バンゴウ</t>
    </rPh>
    <phoneticPr fontId="6"/>
  </si>
  <si>
    <t>所有者氏名</t>
    <rPh sb="0" eb="3">
      <t>ショユウシャ</t>
    </rPh>
    <rPh sb="3" eb="5">
      <t>シメイ</t>
    </rPh>
    <phoneticPr fontId="6"/>
  </si>
  <si>
    <t>所有者住所</t>
    <rPh sb="0" eb="3">
      <t>ショユウシャ</t>
    </rPh>
    <rPh sb="3" eb="5">
      <t>ジュウショ</t>
    </rPh>
    <phoneticPr fontId="6"/>
  </si>
  <si>
    <t>郵便番号</t>
    <rPh sb="0" eb="2">
      <t>ユウビン</t>
    </rPh>
    <rPh sb="2" eb="4">
      <t>バンゴウ</t>
    </rPh>
    <phoneticPr fontId="6"/>
  </si>
  <si>
    <t>電話番号</t>
    <rPh sb="0" eb="2">
      <t>デンワ</t>
    </rPh>
    <rPh sb="2" eb="4">
      <t>バンゴウ</t>
    </rPh>
    <phoneticPr fontId="6"/>
  </si>
  <si>
    <t>市町村名</t>
    <rPh sb="0" eb="4">
      <t>シチョウソンメイ</t>
    </rPh>
    <phoneticPr fontId="4"/>
  </si>
  <si>
    <t>希望賃借料
（円/10ａ）</t>
    <rPh sb="0" eb="2">
      <t>キボウ</t>
    </rPh>
    <rPh sb="2" eb="5">
      <t>チンシャクリョウ</t>
    </rPh>
    <rPh sb="7" eb="8">
      <t>エン</t>
    </rPh>
    <phoneticPr fontId="4"/>
  </si>
  <si>
    <t>希望賃借料
（円）</t>
    <rPh sb="0" eb="2">
      <t>キボウ</t>
    </rPh>
    <rPh sb="2" eb="5">
      <t>チンシャクリョウ</t>
    </rPh>
    <rPh sb="7" eb="8">
      <t>エン</t>
    </rPh>
    <phoneticPr fontId="4"/>
  </si>
  <si>
    <t>管理者コード</t>
    <rPh sb="0" eb="3">
      <t>カンリシャ</t>
    </rPh>
    <phoneticPr fontId="6"/>
  </si>
  <si>
    <t>管理者名</t>
    <rPh sb="0" eb="3">
      <t>カンリシャ</t>
    </rPh>
    <rPh sb="3" eb="4">
      <t>メイ</t>
    </rPh>
    <phoneticPr fontId="6"/>
  </si>
  <si>
    <t>備考1</t>
    <rPh sb="0" eb="2">
      <t>ビコウ</t>
    </rPh>
    <phoneticPr fontId="6"/>
  </si>
  <si>
    <t>始期</t>
    <rPh sb="0" eb="2">
      <t>シキ</t>
    </rPh>
    <phoneticPr fontId="6"/>
  </si>
  <si>
    <t>終期</t>
    <rPh sb="0" eb="2">
      <t>シュウキ</t>
    </rPh>
    <phoneticPr fontId="6"/>
  </si>
  <si>
    <t>備考3</t>
    <rPh sb="0" eb="2">
      <t>ビコウ</t>
    </rPh>
    <phoneticPr fontId="6"/>
  </si>
  <si>
    <t>から</t>
    <phoneticPr fontId="2"/>
  </si>
  <si>
    <t>まで</t>
    <phoneticPr fontId="2"/>
  </si>
  <si>
    <t>農家番号</t>
    <rPh sb="0" eb="2">
      <t>ノウカ</t>
    </rPh>
    <rPh sb="2" eb="4">
      <t>バンゴウ</t>
    </rPh>
    <phoneticPr fontId="2"/>
  </si>
  <si>
    <t>システム番号</t>
    <rPh sb="4" eb="6">
      <t>バンゴウ</t>
    </rPh>
    <phoneticPr fontId="2"/>
  </si>
  <si>
    <t>管理表</t>
    <rPh sb="0" eb="3">
      <t>カンリヒョウ</t>
    </rPh>
    <phoneticPr fontId="2"/>
  </si>
  <si>
    <t>通し番号</t>
    <rPh sb="0" eb="1">
      <t>トオ</t>
    </rPh>
    <rPh sb="2" eb="4">
      <t>バンゴウ</t>
    </rPh>
    <phoneticPr fontId="2"/>
  </si>
  <si>
    <t>以下のデータ削除はDeleteで</t>
    <rPh sb="0" eb="2">
      <t>イカ</t>
    </rPh>
    <rPh sb="6" eb="8">
      <t>サクジョ</t>
    </rPh>
    <phoneticPr fontId="4"/>
  </si>
  <si>
    <t>印</t>
    <rPh sb="0" eb="1">
      <t>イン</t>
    </rPh>
    <phoneticPr fontId="2"/>
  </si>
  <si>
    <t/>
  </si>
  <si>
    <r>
      <rPr>
        <b/>
        <sz val="11"/>
        <color indexed="9"/>
        <rFont val="ＭＳ ゴシック"/>
        <family val="3"/>
        <charset val="128"/>
      </rPr>
      <t>（注意事項）</t>
    </r>
    <r>
      <rPr>
        <sz val="11"/>
        <color indexed="9"/>
        <rFont val="ＭＳ ゴシック"/>
        <family val="3"/>
        <charset val="128"/>
      </rPr>
      <t>２部送付したうち、</t>
    </r>
    <r>
      <rPr>
        <b/>
        <u/>
        <sz val="11"/>
        <color indexed="9"/>
        <rFont val="ＭＳ ゴシック"/>
        <family val="3"/>
        <charset val="128"/>
      </rPr>
      <t>１部に押印のうえ返送</t>
    </r>
    <r>
      <rPr>
        <sz val="11"/>
        <color indexed="9"/>
        <rFont val="ＭＳ ゴシック"/>
        <family val="3"/>
        <charset val="128"/>
      </rPr>
      <t>願います（</t>
    </r>
    <r>
      <rPr>
        <b/>
        <sz val="11"/>
        <color indexed="9"/>
        <rFont val="ＭＳ ゴシック"/>
        <family val="3"/>
        <charset val="128"/>
      </rPr>
      <t>１部は控え</t>
    </r>
    <r>
      <rPr>
        <sz val="11"/>
        <color indexed="9"/>
        <rFont val="ＭＳ ゴシック"/>
        <family val="3"/>
        <charset val="128"/>
      </rPr>
      <t>ですので返送不要です）</t>
    </r>
    <rPh sb="1" eb="3">
      <t>チュウイ</t>
    </rPh>
    <rPh sb="3" eb="5">
      <t>ジコウ</t>
    </rPh>
    <rPh sb="7" eb="8">
      <t>ブ</t>
    </rPh>
    <rPh sb="8" eb="10">
      <t>ソウフ</t>
    </rPh>
    <rPh sb="16" eb="17">
      <t>ブ</t>
    </rPh>
    <rPh sb="18" eb="20">
      <t>オウイン</t>
    </rPh>
    <rPh sb="23" eb="25">
      <t>ヘンソウ</t>
    </rPh>
    <rPh sb="25" eb="26">
      <t>ネガ</t>
    </rPh>
    <rPh sb="31" eb="32">
      <t>ブ</t>
    </rPh>
    <rPh sb="33" eb="34">
      <t>ヒカ</t>
    </rPh>
    <rPh sb="39" eb="41">
      <t>ヘンソウ</t>
    </rPh>
    <rPh sb="41" eb="43">
      <t>フヨウ</t>
    </rPh>
    <phoneticPr fontId="2"/>
  </si>
  <si>
    <t>賃貸人</t>
    <rPh sb="0" eb="3">
      <t>チンタイニン</t>
    </rPh>
    <phoneticPr fontId="2"/>
  </si>
  <si>
    <t>印</t>
  </si>
  <si>
    <t>記</t>
    <rPh sb="0" eb="1">
      <t>キ</t>
    </rPh>
    <phoneticPr fontId="2"/>
  </si>
  <si>
    <t>面積(㎡)</t>
    <rPh sb="0" eb="2">
      <t>メンセキ</t>
    </rPh>
    <phoneticPr fontId="2"/>
  </si>
  <si>
    <t>から</t>
    <phoneticPr fontId="2"/>
  </si>
  <si>
    <t>まで</t>
    <phoneticPr fontId="2"/>
  </si>
  <si>
    <t>付岩手県公告</t>
    <phoneticPr fontId="2"/>
  </si>
  <si>
    <t>決　　裁</t>
    <rPh sb="0" eb="1">
      <t>ケツ</t>
    </rPh>
    <rPh sb="3" eb="4">
      <t>サイ</t>
    </rPh>
    <phoneticPr fontId="4"/>
  </si>
  <si>
    <t xml:space="preserve"> </t>
    <phoneticPr fontId="11"/>
  </si>
  <si>
    <t>発  案</t>
    <rPh sb="0" eb="1">
      <t>ハツ</t>
    </rPh>
    <rPh sb="3" eb="4">
      <t>アン</t>
    </rPh>
    <phoneticPr fontId="11"/>
  </si>
  <si>
    <t>文書番号第        号</t>
    <phoneticPr fontId="11"/>
  </si>
  <si>
    <t>浄</t>
  </si>
  <si>
    <t>摘</t>
    <rPh sb="0" eb="1">
      <t>テキヨウ</t>
    </rPh>
    <phoneticPr fontId="11"/>
  </si>
  <si>
    <t>決 裁</t>
  </si>
  <si>
    <t>㊞</t>
    <phoneticPr fontId="13"/>
  </si>
  <si>
    <t>書</t>
  </si>
  <si>
    <t>要</t>
  </si>
  <si>
    <t>月 日</t>
  </si>
  <si>
    <t>記</t>
  </si>
  <si>
    <t>１　相手方</t>
    <rPh sb="2" eb="5">
      <t>アイテカタ</t>
    </rPh>
    <phoneticPr fontId="13"/>
  </si>
  <si>
    <t>賃貸人</t>
    <rPh sb="0" eb="3">
      <t>チンタイニン</t>
    </rPh>
    <phoneticPr fontId="13"/>
  </si>
  <si>
    <t>転借人</t>
    <rPh sb="0" eb="1">
      <t>テン</t>
    </rPh>
    <rPh sb="1" eb="2">
      <t>カ</t>
    </rPh>
    <rPh sb="2" eb="3">
      <t>ニン</t>
    </rPh>
    <phoneticPr fontId="13"/>
  </si>
  <si>
    <t>転借人②</t>
    <rPh sb="0" eb="1">
      <t>テン</t>
    </rPh>
    <rPh sb="1" eb="2">
      <t>カ</t>
    </rPh>
    <rPh sb="2" eb="3">
      <t>ニン</t>
    </rPh>
    <phoneticPr fontId="13"/>
  </si>
  <si>
    <t>転借人③</t>
    <rPh sb="0" eb="1">
      <t>テン</t>
    </rPh>
    <rPh sb="1" eb="2">
      <t>カ</t>
    </rPh>
    <rPh sb="2" eb="3">
      <t>ニン</t>
    </rPh>
    <phoneticPr fontId="13"/>
  </si>
  <si>
    <t>２　利用権の設定内容</t>
    <rPh sb="2" eb="5">
      <t>リヨウケン</t>
    </rPh>
    <rPh sb="6" eb="8">
      <t>セッテイ</t>
    </rPh>
    <rPh sb="8" eb="10">
      <t>ナイヨウ</t>
    </rPh>
    <phoneticPr fontId="13"/>
  </si>
  <si>
    <r>
      <t>(1)</t>
    </r>
    <r>
      <rPr>
        <sz val="11"/>
        <rFont val="ＭＳ 明朝"/>
        <family val="1"/>
        <charset val="128"/>
      </rPr>
      <t xml:space="preserve"> 所在</t>
    </r>
    <rPh sb="4" eb="6">
      <t>ショザイ</t>
    </rPh>
    <phoneticPr fontId="13"/>
  </si>
  <si>
    <t>㎡</t>
    <phoneticPr fontId="13"/>
  </si>
  <si>
    <r>
      <t>(2)</t>
    </r>
    <r>
      <rPr>
        <sz val="11"/>
        <rFont val="ＭＳ 明朝"/>
        <family val="1"/>
        <charset val="128"/>
      </rPr>
      <t xml:space="preserve"> 期間</t>
    </r>
    <rPh sb="4" eb="6">
      <t>キカン</t>
    </rPh>
    <phoneticPr fontId="13"/>
  </si>
  <si>
    <t>借入</t>
    <rPh sb="0" eb="2">
      <t>カリイレ</t>
    </rPh>
    <phoneticPr fontId="13"/>
  </si>
  <si>
    <t>貸付</t>
    <rPh sb="0" eb="2">
      <t>カシツケ</t>
    </rPh>
    <phoneticPr fontId="13"/>
  </si>
  <si>
    <t>３　賃料の改訂内容</t>
    <rPh sb="2" eb="4">
      <t>チンリョウ</t>
    </rPh>
    <rPh sb="3" eb="4">
      <t>リョウ</t>
    </rPh>
    <rPh sb="5" eb="7">
      <t>カイテイ</t>
    </rPh>
    <rPh sb="7" eb="9">
      <t>ナイヨウ</t>
    </rPh>
    <phoneticPr fontId="13"/>
  </si>
  <si>
    <t>参考：面積（㎡）</t>
    <rPh sb="0" eb="2">
      <t>サンコウ</t>
    </rPh>
    <rPh sb="3" eb="5">
      <t>メンセキ</t>
    </rPh>
    <phoneticPr fontId="13"/>
  </si>
  <si>
    <t>貸付②</t>
    <rPh sb="0" eb="2">
      <t>カシツケ</t>
    </rPh>
    <phoneticPr fontId="13"/>
  </si>
  <si>
    <t>貸付③</t>
    <rPh sb="0" eb="2">
      <t>カシツケ</t>
    </rPh>
    <phoneticPr fontId="13"/>
  </si>
  <si>
    <t>５　事務手続き</t>
    <rPh sb="2" eb="4">
      <t>ジム</t>
    </rPh>
    <rPh sb="4" eb="6">
      <t>テツヅ</t>
    </rPh>
    <phoneticPr fontId="13"/>
  </si>
  <si>
    <r>
      <t xml:space="preserve"> </t>
    </r>
    <r>
      <rPr>
        <sz val="11"/>
        <rFont val="ＭＳ 明朝"/>
        <family val="1"/>
        <charset val="128"/>
      </rPr>
      <t xml:space="preserve"> </t>
    </r>
    <r>
      <rPr>
        <sz val="11"/>
        <rFont val="ＭＳ 明朝"/>
        <family val="1"/>
        <charset val="128"/>
      </rPr>
      <t>(</t>
    </r>
    <r>
      <rPr>
        <sz val="11"/>
        <rFont val="ＭＳ 明朝"/>
        <family val="1"/>
        <charset val="128"/>
      </rPr>
      <t>3</t>
    </r>
    <r>
      <rPr>
        <sz val="11"/>
        <rFont val="ＭＳ 明朝"/>
        <family val="1"/>
        <charset val="128"/>
      </rPr>
      <t>) 農業委員会へこの旨通知すること</t>
    </r>
    <r>
      <rPr>
        <sz val="11"/>
        <rFont val="ＭＳ 明朝"/>
        <family val="1"/>
        <charset val="128"/>
      </rPr>
      <t/>
    </r>
    <phoneticPr fontId="13"/>
  </si>
  <si>
    <t>公益社団法人岩手県農業公社</t>
    <rPh sb="0" eb="2">
      <t>コウエキ</t>
    </rPh>
    <rPh sb="2" eb="4">
      <t>シャダン</t>
    </rPh>
    <rPh sb="4" eb="6">
      <t>ホウジン</t>
    </rPh>
    <rPh sb="6" eb="9">
      <t>イワテケン</t>
    </rPh>
    <rPh sb="9" eb="11">
      <t>ノウギョウ</t>
    </rPh>
    <rPh sb="11" eb="13">
      <t>コウシャ</t>
    </rPh>
    <phoneticPr fontId="11"/>
  </si>
  <si>
    <t xml:space="preserve">総務課長　総務部副部長　総務部長　常務理事(農地・就農)　常務理事(総務・基盤)　理事長
（合議他部課名）　　　　　課　員　　　　　課　長　　　副部長　　　参  事　　　部　長
（担当部）　　　　　　　　課　員　　　　　課　長　　　副部長　　　参  事　　　部　長
</t>
    <phoneticPr fontId="4"/>
  </si>
  <si>
    <t>令和元年　月　日</t>
    <rPh sb="0" eb="2">
      <t>レイワ</t>
    </rPh>
    <rPh sb="2" eb="3">
      <t>モト</t>
    </rPh>
    <rPh sb="3" eb="4">
      <t>ネン</t>
    </rPh>
    <rPh sb="5" eb="6">
      <t>ガツ</t>
    </rPh>
    <rPh sb="7" eb="8">
      <t>ニチ</t>
    </rPh>
    <phoneticPr fontId="13"/>
  </si>
  <si>
    <t>農地中間管理部</t>
    <rPh sb="0" eb="2">
      <t>ノウチ</t>
    </rPh>
    <rPh sb="2" eb="4">
      <t>チュウカン</t>
    </rPh>
    <rPh sb="4" eb="7">
      <t>カンリブ</t>
    </rPh>
    <phoneticPr fontId="11"/>
  </si>
  <si>
    <t>氏名</t>
    <rPh sb="0" eb="2">
      <t>シメイ</t>
    </rPh>
    <phoneticPr fontId="11"/>
  </si>
  <si>
    <t>発送</t>
    <rPh sb="0" eb="2">
      <t>ハッソウ</t>
    </rPh>
    <phoneticPr fontId="4"/>
  </si>
  <si>
    <t>令和　年　月　日</t>
    <rPh sb="0" eb="2">
      <t>レイワ</t>
    </rPh>
    <phoneticPr fontId="4"/>
  </si>
  <si>
    <t>面積</t>
    <rPh sb="0" eb="2">
      <t>メンセキ</t>
    </rPh>
    <phoneticPr fontId="13"/>
  </si>
  <si>
    <t>改訂前</t>
    <rPh sb="0" eb="3">
      <t>カイテイマエ</t>
    </rPh>
    <phoneticPr fontId="2"/>
  </si>
  <si>
    <t>改訂後</t>
    <rPh sb="0" eb="3">
      <t>カイテイゴ</t>
    </rPh>
    <phoneticPr fontId="2"/>
  </si>
  <si>
    <t>２　当該農用地利用集積計画に定める賃料等</t>
    <rPh sb="2" eb="4">
      <t>トウガイ</t>
    </rPh>
    <rPh sb="4" eb="7">
      <t>ノウヨウチ</t>
    </rPh>
    <rPh sb="7" eb="9">
      <t>リヨウ</t>
    </rPh>
    <rPh sb="9" eb="11">
      <t>シュウセキ</t>
    </rPh>
    <rPh sb="11" eb="13">
      <t>ケイカク</t>
    </rPh>
    <rPh sb="14" eb="15">
      <t>サダ</t>
    </rPh>
    <rPh sb="17" eb="19">
      <t>チンリョウ</t>
    </rPh>
    <rPh sb="19" eb="20">
      <t>ナド</t>
    </rPh>
    <phoneticPr fontId="2"/>
  </si>
  <si>
    <t>３　利用権の設定期間</t>
    <rPh sb="2" eb="5">
      <t>リヨウケン</t>
    </rPh>
    <rPh sb="6" eb="8">
      <t>セッテイ</t>
    </rPh>
    <rPh sb="8" eb="10">
      <t>キカン</t>
    </rPh>
    <phoneticPr fontId="2"/>
  </si>
  <si>
    <t>６　その他参考となるべき事項</t>
    <phoneticPr fontId="2"/>
  </si>
  <si>
    <t>６　その他参考となるべき事項</t>
    <phoneticPr fontId="2"/>
  </si>
  <si>
    <t>うち消費税（円）</t>
    <phoneticPr fontId="2"/>
  </si>
  <si>
    <t>賃料（円/年）①</t>
    <phoneticPr fontId="2"/>
  </si>
  <si>
    <t>手数料（円）②</t>
    <phoneticPr fontId="2"/>
  </si>
  <si>
    <t>支払額（円/年）①-②</t>
    <rPh sb="6" eb="7">
      <t>ネン</t>
    </rPh>
    <phoneticPr fontId="2"/>
  </si>
  <si>
    <t>件（契約数）</t>
    <rPh sb="0" eb="1">
      <t>ケン</t>
    </rPh>
    <rPh sb="2" eb="5">
      <t>ケイヤクスウ</t>
    </rPh>
    <phoneticPr fontId="4"/>
  </si>
  <si>
    <r>
      <t xml:space="preserve">地目 </t>
    </r>
    <r>
      <rPr>
        <sz val="11"/>
        <color indexed="10"/>
        <rFont val="ＭＳ 明朝"/>
        <family val="1"/>
        <charset val="128"/>
      </rPr>
      <t>田・畑</t>
    </r>
    <rPh sb="0" eb="2">
      <t>チモク</t>
    </rPh>
    <rPh sb="3" eb="4">
      <t>デン</t>
    </rPh>
    <rPh sb="5" eb="6">
      <t>ハタケ</t>
    </rPh>
    <phoneticPr fontId="13"/>
  </si>
  <si>
    <t>農用地利用集積計画に定める賃料の改定合意書兼通知書</t>
    <rPh sb="0" eb="3">
      <t>ノウヨウチトウ</t>
    </rPh>
    <rPh sb="3" eb="5">
      <t>リヨウ</t>
    </rPh>
    <rPh sb="5" eb="7">
      <t>シュウセキ</t>
    </rPh>
    <rPh sb="7" eb="9">
      <t>ケイカク</t>
    </rPh>
    <rPh sb="10" eb="11">
      <t>サダ</t>
    </rPh>
    <rPh sb="13" eb="15">
      <t>チンリョウ</t>
    </rPh>
    <rPh sb="16" eb="18">
      <t>カイテイ</t>
    </rPh>
    <rPh sb="18" eb="20">
      <t>ゴウイ</t>
    </rPh>
    <rPh sb="20" eb="21">
      <t>ケイヤクショ</t>
    </rPh>
    <rPh sb="21" eb="22">
      <t>カ</t>
    </rPh>
    <rPh sb="22" eb="25">
      <t>ツウチショ</t>
    </rPh>
    <phoneticPr fontId="2"/>
  </si>
  <si>
    <t>備考
改定前
賃料(円)</t>
    <rPh sb="0" eb="2">
      <t>ビコウ</t>
    </rPh>
    <rPh sb="3" eb="5">
      <t>カイテイ</t>
    </rPh>
    <rPh sb="5" eb="6">
      <t>マエ</t>
    </rPh>
    <rPh sb="7" eb="9">
      <t>チンリョウ</t>
    </rPh>
    <rPh sb="10" eb="11">
      <t>エン</t>
    </rPh>
    <phoneticPr fontId="2"/>
  </si>
  <si>
    <t>改定後賃料(円)</t>
    <rPh sb="0" eb="2">
      <t>カイテイ</t>
    </rPh>
    <rPh sb="2" eb="3">
      <t>ゴ</t>
    </rPh>
    <rPh sb="3" eb="5">
      <t>チンリョウ</t>
    </rPh>
    <rPh sb="6" eb="7">
      <t>エン</t>
    </rPh>
    <phoneticPr fontId="2"/>
  </si>
  <si>
    <t>４　改定賃料適用開始年度</t>
    <rPh sb="2" eb="4">
      <t>カイテイ</t>
    </rPh>
    <rPh sb="4" eb="6">
      <t>チンリョウ</t>
    </rPh>
    <rPh sb="6" eb="8">
      <t>テキヨウ</t>
    </rPh>
    <rPh sb="8" eb="10">
      <t>カイシ</t>
    </rPh>
    <rPh sb="10" eb="11">
      <t>トシ</t>
    </rPh>
    <rPh sb="11" eb="12">
      <t>ド</t>
    </rPh>
    <phoneticPr fontId="2"/>
  </si>
  <si>
    <t>５　賃料改定合意日</t>
    <rPh sb="2" eb="4">
      <t>チンリョウ</t>
    </rPh>
    <rPh sb="4" eb="6">
      <t>カイテイ</t>
    </rPh>
    <rPh sb="6" eb="8">
      <t>ゴウイ</t>
    </rPh>
    <rPh sb="8" eb="9">
      <t>ビ</t>
    </rPh>
    <phoneticPr fontId="2"/>
  </si>
  <si>
    <t>農用地利用配分計画に定める賃料の改定合意書兼通知書</t>
    <rPh sb="0" eb="3">
      <t>ノウヨウチトウ</t>
    </rPh>
    <rPh sb="3" eb="5">
      <t>リヨウ</t>
    </rPh>
    <rPh sb="5" eb="7">
      <t>ハイブン</t>
    </rPh>
    <rPh sb="7" eb="9">
      <t>ケイカク</t>
    </rPh>
    <rPh sb="10" eb="11">
      <t>サダ</t>
    </rPh>
    <rPh sb="13" eb="15">
      <t>チンリョウ</t>
    </rPh>
    <rPh sb="16" eb="18">
      <t>カイテイ</t>
    </rPh>
    <rPh sb="18" eb="20">
      <t>ゴウイ</t>
    </rPh>
    <rPh sb="20" eb="21">
      <t>ケイヤクショ</t>
    </rPh>
    <rPh sb="21" eb="22">
      <t>カ</t>
    </rPh>
    <rPh sb="22" eb="25">
      <t>ツウチショ</t>
    </rPh>
    <phoneticPr fontId="2"/>
  </si>
  <si>
    <t>農用地利用集積及び配分計画に定める賃料の改定について（伺い）</t>
    <rPh sb="7" eb="8">
      <t>オヨ</t>
    </rPh>
    <rPh sb="9" eb="11">
      <t>ハイブン</t>
    </rPh>
    <rPh sb="21" eb="22">
      <t>テイ</t>
    </rPh>
    <phoneticPr fontId="13"/>
  </si>
  <si>
    <t>　当公社が農地中間管理事業により賃貸借している下記の農用地について、関係権利人からの申し出に応じて賃料改定について協議したところ、協議が整い、別紙合意書の提出を受けたことから、当公社も賃料改定に合意することとしてよろしいか伺います。</t>
    <rPh sb="1" eb="2">
      <t>トウ</t>
    </rPh>
    <rPh sb="23" eb="25">
      <t>カキ</t>
    </rPh>
    <rPh sb="42" eb="43">
      <t>モウ</t>
    </rPh>
    <rPh sb="44" eb="45">
      <t>デ</t>
    </rPh>
    <rPh sb="46" eb="47">
      <t>オウ</t>
    </rPh>
    <rPh sb="49" eb="51">
      <t>チンリョウ</t>
    </rPh>
    <rPh sb="57" eb="59">
      <t>キョウギ</t>
    </rPh>
    <rPh sb="65" eb="67">
      <t>キョウギ</t>
    </rPh>
    <rPh sb="68" eb="69">
      <t>トトノ</t>
    </rPh>
    <rPh sb="71" eb="73">
      <t>ベッシ</t>
    </rPh>
    <rPh sb="73" eb="75">
      <t>ゴウイ</t>
    </rPh>
    <rPh sb="75" eb="76">
      <t>ショ</t>
    </rPh>
    <rPh sb="77" eb="79">
      <t>テイシュツ</t>
    </rPh>
    <rPh sb="80" eb="81">
      <t>ウ</t>
    </rPh>
    <rPh sb="88" eb="89">
      <t>トウ</t>
    </rPh>
    <rPh sb="89" eb="91">
      <t>コウシャ</t>
    </rPh>
    <rPh sb="95" eb="96">
      <t>テイ</t>
    </rPh>
    <rPh sb="97" eb="99">
      <t>ゴウイ</t>
    </rPh>
    <phoneticPr fontId="13"/>
  </si>
  <si>
    <t>別添農用地利用集積計画に定める賃料の改定合意書兼通知書記載のとおり</t>
    <rPh sb="0" eb="2">
      <t>ベッテン</t>
    </rPh>
    <rPh sb="2" eb="5">
      <t>ノウヨウチ</t>
    </rPh>
    <rPh sb="5" eb="7">
      <t>リヨウ</t>
    </rPh>
    <rPh sb="7" eb="9">
      <t>シュウセキ</t>
    </rPh>
    <rPh sb="9" eb="11">
      <t>ケイカク</t>
    </rPh>
    <rPh sb="12" eb="13">
      <t>サダ</t>
    </rPh>
    <rPh sb="15" eb="17">
      <t>チンリョウ</t>
    </rPh>
    <rPh sb="18" eb="20">
      <t>カイテイ</t>
    </rPh>
    <rPh sb="20" eb="23">
      <t>ゴウイショ</t>
    </rPh>
    <rPh sb="23" eb="24">
      <t>カ</t>
    </rPh>
    <rPh sb="24" eb="27">
      <t>ツウチショ</t>
    </rPh>
    <rPh sb="27" eb="29">
      <t>キサイ</t>
    </rPh>
    <phoneticPr fontId="4"/>
  </si>
  <si>
    <t>別添農用地利用配分計画に定める賃料の改定合意書兼通知書記載のとおり</t>
    <rPh sb="0" eb="2">
      <t>ベッテン</t>
    </rPh>
    <rPh sb="2" eb="5">
      <t>ノウヨウチ</t>
    </rPh>
    <rPh sb="5" eb="7">
      <t>リヨウ</t>
    </rPh>
    <rPh sb="7" eb="9">
      <t>ハイブン</t>
    </rPh>
    <rPh sb="9" eb="11">
      <t>ケイカク</t>
    </rPh>
    <rPh sb="12" eb="13">
      <t>サダ</t>
    </rPh>
    <rPh sb="15" eb="17">
      <t>チンリョウ</t>
    </rPh>
    <rPh sb="18" eb="20">
      <t>カイテイ</t>
    </rPh>
    <rPh sb="20" eb="23">
      <t>ゴウイショ</t>
    </rPh>
    <rPh sb="23" eb="24">
      <t>カ</t>
    </rPh>
    <rPh sb="24" eb="27">
      <t>ツウチショ</t>
    </rPh>
    <rPh sb="27" eb="29">
      <t>キサイ</t>
    </rPh>
    <phoneticPr fontId="4"/>
  </si>
  <si>
    <t>改定後（円/年）</t>
    <rPh sb="0" eb="2">
      <t>カイテイ</t>
    </rPh>
    <rPh sb="2" eb="3">
      <t>ゴ</t>
    </rPh>
    <rPh sb="4" eb="5">
      <t>エン</t>
    </rPh>
    <rPh sb="6" eb="7">
      <t>ネン</t>
    </rPh>
    <phoneticPr fontId="13"/>
  </si>
  <si>
    <t>改定前（円/年）</t>
    <rPh sb="0" eb="2">
      <t>カイテイ</t>
    </rPh>
    <rPh sb="2" eb="3">
      <t>マエ</t>
    </rPh>
    <rPh sb="4" eb="5">
      <t>エン</t>
    </rPh>
    <rPh sb="6" eb="7">
      <t>ネン</t>
    </rPh>
    <phoneticPr fontId="13"/>
  </si>
  <si>
    <t>４　改定賃料適用開始年度</t>
    <rPh sb="2" eb="4">
      <t>カイテイ</t>
    </rPh>
    <rPh sb="4" eb="6">
      <t>チンリョウ</t>
    </rPh>
    <rPh sb="6" eb="8">
      <t>テキヨウ</t>
    </rPh>
    <rPh sb="8" eb="10">
      <t>カイシ</t>
    </rPh>
    <rPh sb="10" eb="12">
      <t>ネンド</t>
    </rPh>
    <phoneticPr fontId="13"/>
  </si>
  <si>
    <r>
      <t xml:space="preserve">  </t>
    </r>
    <r>
      <rPr>
        <sz val="11"/>
        <rFont val="ＭＳ 明朝"/>
        <family val="1"/>
        <charset val="128"/>
      </rPr>
      <t>(</t>
    </r>
    <r>
      <rPr>
        <sz val="11"/>
        <rFont val="ＭＳ 明朝"/>
        <family val="1"/>
        <charset val="128"/>
      </rPr>
      <t xml:space="preserve">1) </t>
    </r>
    <r>
      <rPr>
        <sz val="11"/>
        <rFont val="ＭＳ 明朝"/>
        <family val="1"/>
        <charset val="128"/>
      </rPr>
      <t>農用地利用集積計画賃料改定合意書に合意すること</t>
    </r>
    <rPh sb="15" eb="17">
      <t>チンリョウ</t>
    </rPh>
    <rPh sb="17" eb="19">
      <t>カイテイ</t>
    </rPh>
    <rPh sb="19" eb="22">
      <t>ゴウイショ</t>
    </rPh>
    <rPh sb="23" eb="25">
      <t>ゴウイ</t>
    </rPh>
    <phoneticPr fontId="13"/>
  </si>
  <si>
    <r>
      <t xml:space="preserve">  </t>
    </r>
    <r>
      <rPr>
        <sz val="11"/>
        <rFont val="ＭＳ 明朝"/>
        <family val="1"/>
        <charset val="128"/>
      </rPr>
      <t>(</t>
    </r>
    <r>
      <rPr>
        <sz val="11"/>
        <rFont val="ＭＳ 明朝"/>
        <family val="1"/>
        <charset val="128"/>
      </rPr>
      <t>2) 農用地利用配分計画賃料改定合意書に合意すること</t>
    </r>
    <rPh sb="11" eb="13">
      <t>ハイブン</t>
    </rPh>
    <rPh sb="15" eb="17">
      <t>チンリョウ</t>
    </rPh>
    <rPh sb="17" eb="19">
      <t>カイテイ</t>
    </rPh>
    <rPh sb="19" eb="22">
      <t>ゴウイショ</t>
    </rPh>
    <rPh sb="23" eb="25">
      <t>ゴウイ</t>
    </rPh>
    <phoneticPr fontId="13"/>
  </si>
  <si>
    <t>氏名</t>
    <rPh sb="0" eb="2">
      <t>シメイ</t>
    </rPh>
    <phoneticPr fontId="3"/>
  </si>
  <si>
    <t>住所</t>
    <rPh sb="0" eb="2">
      <t>ジュウショ</t>
    </rPh>
    <phoneticPr fontId="3"/>
  </si>
  <si>
    <t>　理事長　○　○　○　○</t>
    <rPh sb="1" eb="4">
      <t>リジチョウ</t>
    </rPh>
    <phoneticPr fontId="2"/>
  </si>
  <si>
    <t>　　　年　　月　　日</t>
    <rPh sb="3" eb="4">
      <t>ネン</t>
    </rPh>
    <rPh sb="6" eb="7">
      <t>ガツ</t>
    </rPh>
    <rPh sb="9" eb="10">
      <t>ニチ</t>
    </rPh>
    <phoneticPr fontId="2"/>
  </si>
  <si>
    <t>○○市町村</t>
    <rPh sb="0" eb="5">
      <t>マルマルシチョウソン</t>
    </rPh>
    <phoneticPr fontId="4"/>
  </si>
  <si>
    <t>　　年度</t>
    <rPh sb="2" eb="4">
      <t>ネンド</t>
    </rPh>
    <phoneticPr fontId="2"/>
  </si>
  <si>
    <t>○年○月○日</t>
    <rPh sb="0" eb="2">
      <t>マルネン</t>
    </rPh>
    <rPh sb="2" eb="4">
      <t>マルツキ</t>
    </rPh>
    <rPh sb="4" eb="6">
      <t>マルニチ</t>
    </rPh>
    <phoneticPr fontId="4"/>
  </si>
  <si>
    <t>△年△月△日</t>
    <rPh sb="0" eb="6">
      <t>サンカクネンサンカクツキサンカクニチ</t>
    </rPh>
    <phoneticPr fontId="4"/>
  </si>
  <si>
    <t>　</t>
    <phoneticPr fontId="4"/>
  </si>
  <si>
    <t>所在</t>
    <rPh sb="0" eb="2">
      <t>ショザイ</t>
    </rPh>
    <phoneticPr fontId="4"/>
  </si>
  <si>
    <t>地番</t>
    <rPh sb="0" eb="2">
      <t>チバン</t>
    </rPh>
    <phoneticPr fontId="4"/>
  </si>
  <si>
    <t>公簿地目</t>
    <rPh sb="0" eb="4">
      <t>コウボチモク</t>
    </rPh>
    <phoneticPr fontId="6"/>
  </si>
  <si>
    <t>現況地目</t>
    <rPh sb="0" eb="4">
      <t>ゲンキョウチモク</t>
    </rPh>
    <phoneticPr fontId="4"/>
  </si>
  <si>
    <t>公簿面積（㎡）</t>
    <rPh sb="0" eb="2">
      <t>コウボ</t>
    </rPh>
    <rPh sb="2" eb="4">
      <t>メンセキ</t>
    </rPh>
    <phoneticPr fontId="6"/>
  </si>
  <si>
    <t>契約面積（㎡）</t>
    <rPh sb="0" eb="2">
      <t>ケイヤク</t>
    </rPh>
    <rPh sb="2" eb="4">
      <t>メンセキ</t>
    </rPh>
    <phoneticPr fontId="6"/>
  </si>
  <si>
    <t>○年○月○日</t>
    <rPh sb="1" eb="6">
      <t>ネンマルツキマルニチ</t>
    </rPh>
    <phoneticPr fontId="2"/>
  </si>
  <si>
    <t>□年□月□日</t>
    <rPh sb="1" eb="2">
      <t>トシ</t>
    </rPh>
    <rPh sb="3" eb="4">
      <t>ガツ</t>
    </rPh>
    <rPh sb="5" eb="6">
      <t>ニチ</t>
    </rPh>
    <phoneticPr fontId="2"/>
  </si>
  <si>
    <t>住所</t>
    <rPh sb="0" eb="2">
      <t>ジュウショ</t>
    </rPh>
    <phoneticPr fontId="4"/>
  </si>
  <si>
    <t>氏名</t>
    <rPh sb="0" eb="2">
      <t>シメイ</t>
    </rPh>
    <phoneticPr fontId="4"/>
  </si>
  <si>
    <t>　　　年度（Excel管理表・ムーブシステムは、入力・突合済み）</t>
    <rPh sb="11" eb="14">
      <t>カンリヒョウ</t>
    </rPh>
    <rPh sb="24" eb="26">
      <t>ニュウリョク</t>
    </rPh>
    <rPh sb="27" eb="29">
      <t>トツゴウ</t>
    </rPh>
    <rPh sb="29" eb="30">
      <t>ズ</t>
    </rPh>
    <phoneticPr fontId="4"/>
  </si>
  <si>
    <r>
      <t>下記の農用地の賃料について、農用地利用集積計画共通事項（</t>
    </r>
    <r>
      <rPr>
        <sz val="11"/>
        <rFont val="ＭＳ 明朝"/>
        <family val="1"/>
        <charset val="128"/>
      </rPr>
      <t>３）の規定に基づき、改定に合意があったことから、通知します。</t>
    </r>
    <rPh sb="14" eb="17">
      <t>ノウヨウチ</t>
    </rPh>
    <rPh sb="17" eb="18">
      <t>ヨウチ</t>
    </rPh>
    <rPh sb="18" eb="20">
      <t>シュウセキ</t>
    </rPh>
    <rPh sb="20" eb="22">
      <t>ケイカク</t>
    </rPh>
    <rPh sb="22" eb="26">
      <t>キョウツウジコウ</t>
    </rPh>
    <rPh sb="30" eb="32">
      <t>キテイ</t>
    </rPh>
    <rPh sb="33" eb="34">
      <t>モト</t>
    </rPh>
    <rPh sb="38" eb="40">
      <t>カイテイ</t>
    </rPh>
    <rPh sb="41" eb="43">
      <t>ゴウイ</t>
    </rPh>
    <rPh sb="52" eb="54">
      <t>ツウチ</t>
    </rPh>
    <phoneticPr fontId="2"/>
  </si>
  <si>
    <r>
      <t>の賃料について、農用地利用配分計画共通事項（</t>
    </r>
    <r>
      <rPr>
        <sz val="11"/>
        <rFont val="ＭＳ 明朝"/>
        <family val="1"/>
        <charset val="128"/>
      </rPr>
      <t>３）の規定に基づき、改定に合意があったことから、通知します。</t>
    </r>
    <rPh sb="8" eb="11">
      <t>ノウヨウチ</t>
    </rPh>
    <rPh sb="11" eb="12">
      <t>ヨウチ</t>
    </rPh>
    <rPh sb="13" eb="15">
      <t>ハイブン</t>
    </rPh>
    <rPh sb="15" eb="17">
      <t>ケイカク</t>
    </rPh>
    <rPh sb="16" eb="20">
      <t>キョウツウジコウ</t>
    </rPh>
    <rPh sb="24" eb="26">
      <t>キテイ</t>
    </rPh>
    <rPh sb="27" eb="28">
      <t>モト</t>
    </rPh>
    <rPh sb="32" eb="34">
      <t>カイテイ</t>
    </rPh>
    <rPh sb="35" eb="37">
      <t>ゴウイ</t>
    </rPh>
    <rPh sb="46" eb="48">
      <t>ツウチ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</si>
</sst>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411]ggge&quot;年&quot;m&quot;月&quot;d&quot;日&quot;;@"/>
    <numFmt numFmtId="178" formatCode="#,##0.00_);[Red]\(#,##0.00\)"/>
    <numFmt numFmtId="179" formatCode="#,##0_);[Red]\(#,##0\)"/>
    <numFmt numFmtId="180" formatCode="#,##0.00_ ;[Red]\-#,##0.00\ "/>
    <numFmt numFmtId="181" formatCode="#,##0_ ;[Red]\-#,##0\ "/>
    <numFmt numFmtId="182" formatCode="##0&quot;筆&quot;"/>
    <numFmt numFmtId="183" formatCode="0.00_);[Red]\(0.00\)"/>
    <numFmt numFmtId="184" formatCode="#,##0&quot;筆&quot;"/>
  </numFmts>
  <fonts count="22" x14ac:knownFonts="1">
    <font>
      <sz val="11"/>
      <name val="ＭＳ 明朝"/>
      <family val="1"/>
      <charset val="128"/>
    </font>
    <font>
      <sz val="11"/>
      <name val="ＭＳ 明朝"/>
      <family val="1"/>
      <charset val="128"/>
    </font>
    <font>
      <sz val="6"/>
      <name val="ＭＳ Ｐ明朝"/>
      <family val="1"/>
      <charset val="128"/>
    </font>
    <font>
      <sz val="11"/>
      <name val="ＭＳ 明朝"/>
      <family val="1"/>
      <charset val="128"/>
    </font>
    <font>
      <sz val="6"/>
      <name val="ＭＳ 明朝"/>
      <family val="1"/>
      <charset val="128"/>
    </font>
    <font>
      <sz val="10.95"/>
      <name val="ＭＳ Ｐ明朝"/>
      <family val="1"/>
      <charset val="128"/>
    </font>
    <font>
      <sz val="6"/>
      <name val="ＭＳ Ｐゴシック"/>
      <family val="3"/>
      <charset val="128"/>
    </font>
    <font>
      <b/>
      <sz val="14"/>
      <name val="ＭＳ 明朝"/>
      <family val="1"/>
      <charset val="128"/>
    </font>
    <font>
      <b/>
      <sz val="11"/>
      <color indexed="9"/>
      <name val="ＭＳ ゴシック"/>
      <family val="3"/>
      <charset val="128"/>
    </font>
    <font>
      <sz val="11"/>
      <color indexed="9"/>
      <name val="ＭＳ ゴシック"/>
      <family val="3"/>
      <charset val="128"/>
    </font>
    <font>
      <b/>
      <u/>
      <sz val="11"/>
      <color indexed="9"/>
      <name val="ＭＳ ゴシック"/>
      <family val="3"/>
      <charset val="128"/>
    </font>
    <font>
      <sz val="11"/>
      <name val="ＭＳ Ｐゴシック"/>
      <family val="3"/>
      <charset val="128"/>
    </font>
    <font>
      <sz val="11"/>
      <color indexed="10"/>
      <name val="ＭＳ 明朝"/>
      <family val="1"/>
      <charset val="128"/>
    </font>
    <font>
      <sz val="12"/>
      <name val="ＭＳ 明朝"/>
      <family val="1"/>
      <charset val="128"/>
    </font>
    <font>
      <sz val="9"/>
      <name val="ＭＳ 明朝"/>
      <family val="1"/>
      <charset val="128"/>
    </font>
    <font>
      <sz val="11"/>
      <color theme="1"/>
      <name val="ＭＳ Ｐゴシック"/>
      <family val="3"/>
      <charset val="128"/>
      <scheme val="minor"/>
    </font>
    <font>
      <sz val="11"/>
      <color rgb="FFFF0000"/>
      <name val="ＭＳ 明朝"/>
      <family val="1"/>
      <charset val="128"/>
    </font>
    <font>
      <sz val="11"/>
      <color theme="0"/>
      <name val="ＭＳ 明朝"/>
      <family val="1"/>
      <charset val="128"/>
    </font>
    <font>
      <sz val="11"/>
      <color theme="1"/>
      <name val="ＭＳ Ｐゴシック"/>
      <family val="3"/>
      <charset val="128"/>
      <scheme val="major"/>
    </font>
    <font>
      <sz val="11"/>
      <name val="ＭＳ Ｐゴシック"/>
      <family val="3"/>
      <charset val="128"/>
      <scheme val="minor"/>
    </font>
    <font>
      <sz val="11"/>
      <color theme="0"/>
      <name val="ＭＳ ゴシック"/>
      <family val="3"/>
      <charset val="128"/>
    </font>
    <font>
      <b/>
      <sz val="11"/>
      <color theme="0"/>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7">
    <xf numFmtId="0" fontId="0" fillId="0" borderId="0"/>
    <xf numFmtId="38" fontId="1" fillId="0" borderId="0" applyFont="0" applyFill="0" applyBorder="0" applyAlignment="0" applyProtection="0"/>
    <xf numFmtId="38" fontId="3" fillId="0" borderId="0" applyFont="0" applyFill="0" applyBorder="0" applyAlignment="0" applyProtection="0"/>
    <xf numFmtId="0" fontId="5" fillId="0" borderId="0"/>
    <xf numFmtId="0" fontId="15" fillId="0" borderId="0">
      <alignment vertical="center"/>
    </xf>
    <xf numFmtId="0" fontId="3" fillId="0" borderId="0"/>
    <xf numFmtId="0" fontId="11" fillId="0" borderId="0"/>
  </cellStyleXfs>
  <cellXfs count="274">
    <xf numFmtId="0" fontId="0" fillId="0" borderId="0" xfId="0"/>
    <xf numFmtId="0" fontId="3" fillId="0" borderId="0" xfId="0" quotePrefix="1" applyFont="1" applyAlignment="1">
      <alignment vertical="center"/>
    </xf>
    <xf numFmtId="0" fontId="16" fillId="0" borderId="1" xfId="3" applyFont="1" applyBorder="1" applyAlignment="1">
      <alignment horizontal="center" vertical="center" shrinkToFit="1"/>
    </xf>
    <xf numFmtId="0" fontId="3" fillId="0" borderId="2" xfId="3" applyFont="1" applyBorder="1" applyAlignment="1">
      <alignment horizontal="left" vertical="center" shrinkToFit="1"/>
    </xf>
    <xf numFmtId="179" fontId="3" fillId="0" borderId="1" xfId="1" applyNumberFormat="1" applyFont="1" applyBorder="1" applyAlignment="1">
      <alignment vertical="center" shrinkToFit="1"/>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38" fontId="3" fillId="0" borderId="0" xfId="1" applyFont="1" applyAlignment="1">
      <alignment vertical="center"/>
    </xf>
    <xf numFmtId="0" fontId="3" fillId="0" borderId="2" xfId="0" applyFont="1" applyBorder="1" applyAlignment="1">
      <alignment horizontal="center" vertical="center"/>
    </xf>
    <xf numFmtId="0" fontId="3" fillId="0" borderId="2" xfId="1" applyNumberFormat="1" applyFont="1" applyBorder="1" applyAlignment="1">
      <alignment horizontal="center" vertical="center" shrinkToFit="1"/>
    </xf>
    <xf numFmtId="0" fontId="3" fillId="0" borderId="1" xfId="0" applyNumberFormat="1" applyFont="1" applyBorder="1" applyAlignment="1">
      <alignment horizontal="center" vertical="center" shrinkToFit="1"/>
    </xf>
    <xf numFmtId="0" fontId="0" fillId="0" borderId="1" xfId="0" applyNumberFormat="1" applyFont="1" applyBorder="1" applyAlignment="1">
      <alignment horizontal="center" vertical="center" shrinkToFit="1"/>
    </xf>
    <xf numFmtId="38" fontId="16" fillId="0" borderId="2" xfId="1" applyFont="1" applyBorder="1" applyAlignment="1">
      <alignment vertical="center"/>
    </xf>
    <xf numFmtId="38" fontId="3" fillId="0" borderId="2" xfId="1" applyFont="1" applyBorder="1" applyAlignment="1">
      <alignment horizontal="center" vertical="center"/>
    </xf>
    <xf numFmtId="178" fontId="3" fillId="0" borderId="1" xfId="1" applyNumberFormat="1" applyFont="1" applyBorder="1" applyAlignment="1">
      <alignment vertical="center"/>
    </xf>
    <xf numFmtId="178" fontId="3" fillId="0" borderId="1" xfId="1" applyNumberFormat="1" applyFont="1" applyBorder="1" applyAlignment="1">
      <alignment vertical="center" shrinkToFit="1"/>
    </xf>
    <xf numFmtId="38" fontId="17" fillId="0" borderId="1" xfId="1" quotePrefix="1" applyFont="1" applyBorder="1" applyAlignment="1">
      <alignment horizontal="right" vertical="center"/>
    </xf>
    <xf numFmtId="38" fontId="3" fillId="0" borderId="0" xfId="1" applyFont="1" applyBorder="1" applyAlignment="1">
      <alignment vertical="center"/>
    </xf>
    <xf numFmtId="38" fontId="16" fillId="0" borderId="0" xfId="1" applyFont="1" applyBorder="1" applyAlignment="1">
      <alignment vertical="center"/>
    </xf>
    <xf numFmtId="38" fontId="16" fillId="0" borderId="0" xfId="1" applyFont="1" applyBorder="1" applyAlignment="1">
      <alignment horizontal="left" vertical="center"/>
    </xf>
    <xf numFmtId="0" fontId="16" fillId="0" borderId="0" xfId="0" applyFont="1" applyBorder="1" applyAlignment="1">
      <alignment horizontal="center" vertical="center"/>
    </xf>
    <xf numFmtId="38" fontId="0" fillId="0" borderId="0" xfId="1" applyFont="1" applyBorder="1" applyAlignment="1">
      <alignment vertical="center"/>
    </xf>
    <xf numFmtId="0" fontId="3" fillId="0" borderId="0" xfId="0" applyFont="1" applyBorder="1" applyAlignment="1">
      <alignment vertical="center"/>
    </xf>
    <xf numFmtId="0" fontId="3" fillId="0" borderId="1" xfId="3" applyFont="1" applyBorder="1" applyAlignment="1">
      <alignment horizontal="center" vertical="center" shrinkToFit="1"/>
    </xf>
    <xf numFmtId="178" fontId="3" fillId="0" borderId="1" xfId="3" applyNumberFormat="1" applyFont="1" applyBorder="1" applyAlignment="1">
      <alignment horizontal="right" vertical="center" shrinkToFit="1"/>
    </xf>
    <xf numFmtId="181" fontId="3" fillId="0" borderId="1" xfId="1" quotePrefix="1" applyNumberFormat="1" applyFont="1" applyBorder="1" applyAlignment="1">
      <alignment horizontal="right" vertical="center"/>
    </xf>
    <xf numFmtId="181" fontId="3" fillId="0" borderId="1" xfId="1" applyNumberFormat="1" applyFont="1" applyBorder="1" applyAlignment="1">
      <alignment horizontal="right" vertical="center"/>
    </xf>
    <xf numFmtId="0" fontId="0" fillId="0" borderId="0" xfId="0" applyFont="1" applyAlignment="1">
      <alignment vertical="center"/>
    </xf>
    <xf numFmtId="177" fontId="3" fillId="0" borderId="0" xfId="1" applyNumberFormat="1" applyFont="1" applyBorder="1" applyAlignment="1">
      <alignment vertical="center"/>
    </xf>
    <xf numFmtId="0" fontId="18" fillId="0" borderId="0" xfId="4" applyFont="1" applyFill="1" applyBorder="1" applyAlignment="1">
      <alignment horizontal="center" vertical="center"/>
    </xf>
    <xf numFmtId="0" fontId="18" fillId="0" borderId="0" xfId="4" applyNumberFormat="1" applyFont="1" applyFill="1" applyBorder="1" applyAlignment="1">
      <alignment horizontal="center" vertical="center"/>
    </xf>
    <xf numFmtId="38" fontId="3" fillId="0" borderId="0" xfId="1" applyFont="1" applyBorder="1" applyAlignment="1">
      <alignment horizontal="center" vertical="center"/>
    </xf>
    <xf numFmtId="0" fontId="16" fillId="0" borderId="0" xfId="3" applyFont="1" applyBorder="1" applyAlignment="1">
      <alignment horizontal="center" vertical="center" shrinkToFit="1"/>
    </xf>
    <xf numFmtId="178" fontId="3" fillId="0" borderId="0" xfId="1" applyNumberFormat="1" applyFont="1" applyBorder="1" applyAlignment="1">
      <alignment vertical="center"/>
    </xf>
    <xf numFmtId="178" fontId="3" fillId="0" borderId="0" xfId="1" applyNumberFormat="1" applyFont="1" applyBorder="1" applyAlignment="1">
      <alignment vertical="center" shrinkToFit="1"/>
    </xf>
    <xf numFmtId="179" fontId="3" fillId="0" borderId="0" xfId="1" applyNumberFormat="1" applyFont="1" applyBorder="1" applyAlignment="1">
      <alignment vertical="center" shrinkToFit="1"/>
    </xf>
    <xf numFmtId="49" fontId="3" fillId="0" borderId="1" xfId="3" quotePrefix="1" applyNumberFormat="1" applyFont="1" applyBorder="1" applyAlignment="1">
      <alignment horizontal="left" vertical="center" shrinkToFit="1"/>
    </xf>
    <xf numFmtId="0" fontId="3" fillId="0" borderId="1" xfId="3" quotePrefix="1" applyNumberFormat="1" applyFont="1" applyBorder="1" applyAlignment="1">
      <alignment horizontal="left" vertical="center" shrinkToFit="1"/>
    </xf>
    <xf numFmtId="0" fontId="3" fillId="0" borderId="1" xfId="0" applyFont="1" applyBorder="1" applyAlignment="1">
      <alignment horizontal="center" vertical="center"/>
    </xf>
    <xf numFmtId="0" fontId="3" fillId="0" borderId="4" xfId="0" applyFont="1" applyBorder="1" applyAlignment="1">
      <alignment vertical="center"/>
    </xf>
    <xf numFmtId="38" fontId="3" fillId="0" borderId="0" xfId="1" applyFont="1" applyAlignment="1">
      <alignment horizontal="left" vertical="center"/>
    </xf>
    <xf numFmtId="181" fontId="3" fillId="0" borderId="1" xfId="1" applyNumberFormat="1" applyFont="1" applyBorder="1" applyAlignment="1">
      <alignment vertical="center"/>
    </xf>
    <xf numFmtId="0" fontId="0" fillId="2" borderId="1" xfId="0" applyFont="1" applyFill="1" applyBorder="1" applyAlignment="1">
      <alignment horizontal="center" vertical="center"/>
    </xf>
    <xf numFmtId="0" fontId="0" fillId="0" borderId="0" xfId="0" applyFont="1" applyAlignment="1">
      <alignment horizontal="center" vertical="center"/>
    </xf>
    <xf numFmtId="0" fontId="0" fillId="0" borderId="0" xfId="0" applyFill="1" applyBorder="1" applyAlignment="1">
      <alignment vertical="center"/>
    </xf>
    <xf numFmtId="49" fontId="18" fillId="0" borderId="0" xfId="4" applyNumberFormat="1" applyFont="1" applyFill="1" applyBorder="1" applyAlignment="1">
      <alignment horizontal="center" vertical="center"/>
    </xf>
    <xf numFmtId="0" fontId="15" fillId="0" borderId="0" xfId="0" applyFont="1" applyFill="1" applyBorder="1" applyAlignment="1">
      <alignment vertical="center" shrinkToFit="1"/>
    </xf>
    <xf numFmtId="0" fontId="0" fillId="0" borderId="0" xfId="0" applyNumberFormat="1" applyFill="1" applyBorder="1" applyAlignment="1">
      <alignment vertical="center"/>
    </xf>
    <xf numFmtId="0" fontId="0" fillId="0" borderId="0" xfId="0" applyBorder="1"/>
    <xf numFmtId="0" fontId="0" fillId="3" borderId="0" xfId="0" applyFill="1" applyBorder="1" applyAlignment="1">
      <alignment vertical="center"/>
    </xf>
    <xf numFmtId="179" fontId="0" fillId="3" borderId="0" xfId="0" applyNumberFormat="1" applyFill="1" applyBorder="1" applyAlignment="1">
      <alignment horizontal="right" vertical="center"/>
    </xf>
    <xf numFmtId="179" fontId="0" fillId="3" borderId="0" xfId="0" applyNumberFormat="1" applyFill="1" applyBorder="1" applyAlignment="1">
      <alignment vertical="center"/>
    </xf>
    <xf numFmtId="0" fontId="15" fillId="3" borderId="0" xfId="0" applyFont="1" applyFill="1" applyBorder="1" applyAlignment="1">
      <alignment horizontal="center" vertical="center" shrinkToFit="1"/>
    </xf>
    <xf numFmtId="0" fontId="15" fillId="3" borderId="0" xfId="0" applyFont="1" applyFill="1" applyBorder="1" applyAlignment="1">
      <alignment horizontal="left" vertical="center" shrinkToFit="1"/>
    </xf>
    <xf numFmtId="0" fontId="15" fillId="3" borderId="0" xfId="0" applyFont="1" applyFill="1" applyBorder="1" applyAlignment="1">
      <alignment horizontal="center" vertical="center" wrapText="1" shrinkToFit="1"/>
    </xf>
    <xf numFmtId="0" fontId="19" fillId="3" borderId="0" xfId="5" applyFont="1" applyFill="1" applyBorder="1" applyAlignment="1">
      <alignment horizontal="center" vertical="center" shrinkToFit="1"/>
    </xf>
    <xf numFmtId="0" fontId="19" fillId="3" borderId="0" xfId="5" applyFont="1" applyFill="1" applyBorder="1" applyAlignment="1">
      <alignment vertical="center" shrinkToFit="1"/>
    </xf>
    <xf numFmtId="0" fontId="15" fillId="3" borderId="0" xfId="4" applyFont="1" applyFill="1" applyBorder="1" applyAlignment="1">
      <alignment horizontal="center" vertical="center" shrinkToFit="1"/>
    </xf>
    <xf numFmtId="183" fontId="15" fillId="3" borderId="0" xfId="4" applyNumberFormat="1" applyFont="1" applyFill="1" applyBorder="1" applyAlignment="1">
      <alignment vertical="center" shrinkToFit="1"/>
    </xf>
    <xf numFmtId="179" fontId="15" fillId="3" borderId="0" xfId="1" applyNumberFormat="1" applyFont="1" applyFill="1" applyBorder="1" applyAlignment="1">
      <alignment horizontal="center" vertical="center" shrinkToFit="1"/>
    </xf>
    <xf numFmtId="179" fontId="15" fillId="3" borderId="0" xfId="1" applyNumberFormat="1" applyFont="1" applyFill="1" applyBorder="1" applyAlignment="1">
      <alignment vertical="center" shrinkToFit="1"/>
    </xf>
    <xf numFmtId="38" fontId="15" fillId="3" borderId="0" xfId="1" applyFont="1" applyFill="1" applyBorder="1" applyAlignment="1">
      <alignment vertical="center" shrinkToFit="1"/>
    </xf>
    <xf numFmtId="0" fontId="15" fillId="3" borderId="0" xfId="0" applyFont="1" applyFill="1" applyBorder="1" applyAlignment="1">
      <alignment vertical="center" shrinkToFit="1"/>
    </xf>
    <xf numFmtId="0" fontId="20" fillId="0" borderId="0" xfId="0" applyFont="1" applyAlignment="1">
      <alignment vertical="center"/>
    </xf>
    <xf numFmtId="0" fontId="17" fillId="0" borderId="0" xfId="0" applyFont="1" applyAlignment="1">
      <alignment vertical="center"/>
    </xf>
    <xf numFmtId="0" fontId="17" fillId="0" borderId="0" xfId="0" applyFont="1" applyAlignment="1">
      <alignment horizontal="left" vertical="center"/>
    </xf>
    <xf numFmtId="0" fontId="17" fillId="0" borderId="0" xfId="0" applyFont="1" applyAlignment="1">
      <alignment horizontal="center" vertical="center"/>
    </xf>
    <xf numFmtId="38" fontId="17" fillId="0" borderId="0" xfId="1" applyFont="1" applyAlignment="1">
      <alignment vertical="center"/>
    </xf>
    <xf numFmtId="0" fontId="0" fillId="0" borderId="0" xfId="0" applyFill="1" applyBorder="1"/>
    <xf numFmtId="177" fontId="0" fillId="0" borderId="0" xfId="1" applyNumberFormat="1" applyFont="1" applyBorder="1" applyAlignment="1">
      <alignment vertical="center"/>
    </xf>
    <xf numFmtId="38" fontId="3" fillId="0" borderId="2" xfId="2" applyFont="1" applyBorder="1" applyAlignment="1">
      <alignment horizontal="center" vertical="center"/>
    </xf>
    <xf numFmtId="38" fontId="3" fillId="0" borderId="0" xfId="2" applyFont="1" applyAlignment="1">
      <alignment vertical="center"/>
    </xf>
    <xf numFmtId="38" fontId="17" fillId="0" borderId="0" xfId="2" applyFont="1" applyAlignment="1">
      <alignment vertical="center"/>
    </xf>
    <xf numFmtId="0" fontId="0" fillId="0" borderId="0" xfId="2" applyNumberFormat="1" applyFont="1" applyAlignment="1">
      <alignment horizontal="left" vertical="center" shrinkToFit="1"/>
    </xf>
    <xf numFmtId="38" fontId="0" fillId="0" borderId="0" xfId="2" applyFont="1" applyAlignment="1">
      <alignment horizontal="left" vertical="center"/>
    </xf>
    <xf numFmtId="38" fontId="3" fillId="0" borderId="0" xfId="2" applyFont="1" applyAlignment="1">
      <alignment horizontal="left" vertical="center"/>
    </xf>
    <xf numFmtId="0" fontId="3" fillId="0" borderId="2" xfId="2" applyNumberFormat="1" applyFont="1" applyBorder="1" applyAlignment="1">
      <alignment horizontal="center" vertical="center" shrinkToFit="1"/>
    </xf>
    <xf numFmtId="181" fontId="3" fillId="0" borderId="1" xfId="2" quotePrefix="1" applyNumberFormat="1" applyFont="1" applyBorder="1" applyAlignment="1">
      <alignment horizontal="right" vertical="center"/>
    </xf>
    <xf numFmtId="181" fontId="3" fillId="0" borderId="1" xfId="2" applyNumberFormat="1" applyFont="1" applyBorder="1" applyAlignment="1">
      <alignment horizontal="right" vertical="center"/>
    </xf>
    <xf numFmtId="38" fontId="16" fillId="0" borderId="2" xfId="2" applyFont="1" applyBorder="1" applyAlignment="1">
      <alignment vertical="center"/>
    </xf>
    <xf numFmtId="178" fontId="3" fillId="0" borderId="1" xfId="2" applyNumberFormat="1" applyFont="1" applyBorder="1" applyAlignment="1">
      <alignment vertical="center"/>
    </xf>
    <xf numFmtId="178" fontId="3" fillId="0" borderId="1" xfId="2" applyNumberFormat="1" applyFont="1" applyBorder="1" applyAlignment="1">
      <alignment vertical="center" shrinkToFit="1"/>
    </xf>
    <xf numFmtId="38" fontId="17" fillId="0" borderId="1" xfId="2" quotePrefix="1" applyFont="1" applyBorder="1" applyAlignment="1">
      <alignment horizontal="right" vertical="center"/>
    </xf>
    <xf numFmtId="179" fontId="3" fillId="0" borderId="1" xfId="2" applyNumberFormat="1" applyFont="1" applyBorder="1" applyAlignment="1">
      <alignment vertical="center" shrinkToFit="1"/>
    </xf>
    <xf numFmtId="181" fontId="3" fillId="0" borderId="1" xfId="2" applyNumberFormat="1" applyFont="1" applyBorder="1" applyAlignment="1">
      <alignment vertical="center"/>
    </xf>
    <xf numFmtId="38" fontId="3" fillId="0" borderId="0" xfId="2" applyFont="1" applyBorder="1" applyAlignment="1">
      <alignment horizontal="center" vertical="center"/>
    </xf>
    <xf numFmtId="182" fontId="3" fillId="0" borderId="0" xfId="2" applyNumberFormat="1" applyFont="1" applyBorder="1" applyAlignment="1">
      <alignment horizontal="center" vertical="center"/>
    </xf>
    <xf numFmtId="38" fontId="16" fillId="0" borderId="0" xfId="2" applyFont="1" applyBorder="1" applyAlignment="1">
      <alignment vertical="center"/>
    </xf>
    <xf numFmtId="178" fontId="3" fillId="0" borderId="0" xfId="2" applyNumberFormat="1" applyFont="1" applyBorder="1" applyAlignment="1">
      <alignment vertical="center"/>
    </xf>
    <xf numFmtId="178" fontId="3" fillId="0" borderId="0" xfId="2" applyNumberFormat="1" applyFont="1" applyBorder="1" applyAlignment="1">
      <alignment vertical="center" shrinkToFit="1"/>
    </xf>
    <xf numFmtId="38" fontId="17" fillId="0" borderId="0" xfId="2" quotePrefix="1" applyFont="1" applyBorder="1" applyAlignment="1">
      <alignment horizontal="right" vertical="center"/>
    </xf>
    <xf numFmtId="179" fontId="3" fillId="0" borderId="0" xfId="2" applyNumberFormat="1" applyFont="1" applyBorder="1" applyAlignment="1">
      <alignment vertical="center" shrinkToFit="1"/>
    </xf>
    <xf numFmtId="38" fontId="3" fillId="0" borderId="0" xfId="2" applyFont="1" applyBorder="1" applyAlignment="1">
      <alignment vertical="center"/>
    </xf>
    <xf numFmtId="38" fontId="0" fillId="0" borderId="0" xfId="2" applyFont="1" applyBorder="1" applyAlignment="1">
      <alignment vertical="center"/>
    </xf>
    <xf numFmtId="38" fontId="0" fillId="0" borderId="0" xfId="2" applyFont="1" applyBorder="1" applyAlignment="1">
      <alignment horizontal="left" vertical="center"/>
    </xf>
    <xf numFmtId="177" fontId="3" fillId="0" borderId="0" xfId="2" applyNumberFormat="1" applyFont="1" applyBorder="1" applyAlignment="1">
      <alignment vertical="center"/>
    </xf>
    <xf numFmtId="177" fontId="0" fillId="0" borderId="0" xfId="2" applyNumberFormat="1" applyFont="1" applyBorder="1" applyAlignment="1">
      <alignment vertical="center"/>
    </xf>
    <xf numFmtId="0" fontId="13" fillId="0" borderId="0" xfId="6" applyFont="1" applyAlignment="1">
      <alignment vertical="center"/>
    </xf>
    <xf numFmtId="0" fontId="0" fillId="0" borderId="0" xfId="0" applyBorder="1" applyAlignment="1">
      <alignment vertical="center"/>
    </xf>
    <xf numFmtId="0" fontId="14" fillId="0" borderId="0" xfId="0" applyFont="1" applyBorder="1" applyAlignment="1">
      <alignment vertical="center"/>
    </xf>
    <xf numFmtId="0" fontId="0" fillId="0" borderId="0" xfId="6" applyFont="1" applyAlignment="1">
      <alignment vertical="center"/>
    </xf>
    <xf numFmtId="0" fontId="0" fillId="0" borderId="5" xfId="6" applyFont="1" applyBorder="1" applyAlignment="1">
      <alignment horizontal="centerContinuous" vertical="center"/>
    </xf>
    <xf numFmtId="0" fontId="0" fillId="0" borderId="6" xfId="6" applyFont="1" applyBorder="1" applyAlignment="1">
      <alignment horizontal="centerContinuous" vertical="center"/>
    </xf>
    <xf numFmtId="0" fontId="0" fillId="0" borderId="7" xfId="6" applyFont="1" applyBorder="1" applyAlignment="1">
      <alignment horizontal="centerContinuous" vertical="center"/>
    </xf>
    <xf numFmtId="0" fontId="0" fillId="0" borderId="5" xfId="6" applyFont="1" applyBorder="1" applyAlignment="1">
      <alignment horizontal="center" vertical="center"/>
    </xf>
    <xf numFmtId="0" fontId="0" fillId="0" borderId="8" xfId="6" applyFont="1" applyBorder="1" applyAlignment="1">
      <alignment vertical="center"/>
    </xf>
    <xf numFmtId="0" fontId="0" fillId="0" borderId="8" xfId="6" applyFont="1" applyBorder="1" applyAlignment="1">
      <alignment horizontal="centerContinuous" vertical="center"/>
    </xf>
    <xf numFmtId="0" fontId="0" fillId="0" borderId="6" xfId="6" applyFont="1" applyBorder="1" applyAlignment="1">
      <alignment horizontal="left" vertical="center"/>
    </xf>
    <xf numFmtId="0" fontId="0" fillId="0" borderId="6" xfId="6" applyFont="1" applyBorder="1" applyAlignment="1">
      <alignment horizontal="center" vertical="center"/>
    </xf>
    <xf numFmtId="0" fontId="0" fillId="0" borderId="9" xfId="6" applyFont="1" applyBorder="1" applyAlignment="1">
      <alignment horizontal="center" vertical="center"/>
    </xf>
    <xf numFmtId="0" fontId="0" fillId="0" borderId="4" xfId="6" applyFont="1" applyBorder="1" applyAlignment="1">
      <alignment vertical="center"/>
    </xf>
    <xf numFmtId="0" fontId="0" fillId="0" borderId="9" xfId="6" applyFont="1" applyBorder="1" applyAlignment="1">
      <alignment horizontal="centerContinuous" vertical="center"/>
    </xf>
    <xf numFmtId="0" fontId="0" fillId="0" borderId="4" xfId="6" applyFont="1" applyBorder="1" applyAlignment="1">
      <alignment horizontal="centerContinuous" vertical="center"/>
    </xf>
    <xf numFmtId="0" fontId="0" fillId="0" borderId="9" xfId="6" applyFont="1" applyBorder="1" applyAlignment="1">
      <alignment vertical="center"/>
    </xf>
    <xf numFmtId="0" fontId="3" fillId="0" borderId="0" xfId="6" applyFont="1" applyBorder="1" applyAlignment="1">
      <alignment vertical="center"/>
    </xf>
    <xf numFmtId="0" fontId="3" fillId="0" borderId="0" xfId="6" applyFont="1" applyBorder="1" applyAlignment="1">
      <alignment horizontal="left" vertical="center"/>
    </xf>
    <xf numFmtId="0" fontId="3" fillId="0" borderId="4" xfId="6" applyFont="1" applyBorder="1" applyAlignment="1">
      <alignment vertical="center"/>
    </xf>
    <xf numFmtId="0" fontId="13" fillId="0" borderId="0" xfId="6" applyFont="1" applyBorder="1" applyAlignment="1">
      <alignment vertical="center"/>
    </xf>
    <xf numFmtId="0" fontId="3" fillId="0" borderId="9" xfId="6" applyFont="1" applyBorder="1" applyAlignment="1">
      <alignment vertical="center"/>
    </xf>
    <xf numFmtId="38" fontId="3" fillId="0" borderId="0" xfId="6" applyNumberFormat="1" applyFont="1" applyBorder="1" applyAlignment="1">
      <alignment horizontal="left" vertical="center" shrinkToFit="1"/>
    </xf>
    <xf numFmtId="38" fontId="3" fillId="0" borderId="0" xfId="6" applyNumberFormat="1" applyFont="1" applyBorder="1" applyAlignment="1">
      <alignment vertical="center"/>
    </xf>
    <xf numFmtId="0" fontId="0" fillId="0" borderId="0" xfId="6" applyFont="1" applyBorder="1" applyAlignment="1">
      <alignment vertical="center"/>
    </xf>
    <xf numFmtId="38" fontId="3" fillId="0" borderId="0" xfId="6" applyNumberFormat="1" applyFont="1" applyBorder="1" applyAlignment="1">
      <alignment horizontal="left" vertical="center"/>
    </xf>
    <xf numFmtId="0" fontId="3" fillId="0" borderId="0" xfId="6" applyFont="1" applyBorder="1" applyAlignment="1">
      <alignment horizontal="right" vertical="center"/>
    </xf>
    <xf numFmtId="38" fontId="0" fillId="0" borderId="0" xfId="6" applyNumberFormat="1" applyFont="1" applyBorder="1" applyAlignment="1">
      <alignment horizontal="left" vertical="center" shrinkToFit="1"/>
    </xf>
    <xf numFmtId="180" fontId="3" fillId="0" borderId="0" xfId="2" applyNumberFormat="1" applyFont="1" applyBorder="1" applyAlignment="1">
      <alignment vertical="center" shrinkToFit="1"/>
    </xf>
    <xf numFmtId="38" fontId="3" fillId="0" borderId="4" xfId="2" applyFont="1" applyBorder="1" applyAlignment="1">
      <alignment vertical="center"/>
    </xf>
    <xf numFmtId="0" fontId="0" fillId="0" borderId="1" xfId="6" applyFont="1" applyBorder="1" applyAlignment="1">
      <alignment vertical="center"/>
    </xf>
    <xf numFmtId="0" fontId="0" fillId="0" borderId="10" xfId="6" applyFont="1" applyBorder="1" applyAlignment="1">
      <alignment vertical="center"/>
    </xf>
    <xf numFmtId="0" fontId="3" fillId="0" borderId="11" xfId="6" applyFont="1" applyBorder="1" applyAlignment="1">
      <alignment vertical="center"/>
    </xf>
    <xf numFmtId="0" fontId="3" fillId="0" borderId="11" xfId="6" applyFont="1" applyBorder="1" applyAlignment="1">
      <alignment horizontal="left" vertical="center"/>
    </xf>
    <xf numFmtId="0" fontId="3" fillId="0" borderId="12" xfId="6" applyFont="1" applyBorder="1" applyAlignment="1">
      <alignment vertical="center"/>
    </xf>
    <xf numFmtId="0" fontId="0" fillId="0" borderId="0" xfId="6" applyFont="1" applyAlignment="1">
      <alignment horizontal="left" vertical="center"/>
    </xf>
    <xf numFmtId="0" fontId="0" fillId="0" borderId="0" xfId="6" applyFont="1" applyAlignment="1">
      <alignment horizontal="right" vertical="center"/>
    </xf>
    <xf numFmtId="0" fontId="13" fillId="0" borderId="0" xfId="6" applyFont="1" applyAlignment="1">
      <alignment horizontal="left" vertical="center"/>
    </xf>
    <xf numFmtId="184" fontId="0" fillId="0" borderId="1" xfId="1" applyNumberFormat="1" applyFont="1" applyBorder="1" applyAlignment="1">
      <alignment horizontal="center" vertical="center"/>
    </xf>
    <xf numFmtId="14" fontId="13" fillId="0" borderId="0" xfId="6" applyNumberFormat="1" applyFont="1" applyBorder="1" applyAlignment="1">
      <alignment vertical="center"/>
    </xf>
    <xf numFmtId="49" fontId="0" fillId="3" borderId="0" xfId="0" applyNumberFormat="1" applyFill="1" applyBorder="1" applyAlignment="1">
      <alignment vertical="center"/>
    </xf>
    <xf numFmtId="49" fontId="15" fillId="3" borderId="0" xfId="0" applyNumberFormat="1" applyFont="1" applyFill="1" applyBorder="1" applyAlignment="1">
      <alignment vertical="center" shrinkToFit="1"/>
    </xf>
    <xf numFmtId="49" fontId="15" fillId="0" borderId="0" xfId="0" applyNumberFormat="1" applyFont="1" applyFill="1" applyBorder="1" applyAlignment="1">
      <alignment vertical="center" shrinkToFit="1"/>
    </xf>
    <xf numFmtId="49" fontId="0" fillId="0" borderId="0" xfId="0" applyNumberFormat="1" applyBorder="1"/>
    <xf numFmtId="184" fontId="0" fillId="0" borderId="0" xfId="1" applyNumberFormat="1" applyFont="1" applyBorder="1" applyAlignment="1">
      <alignment horizontal="center" vertical="center"/>
    </xf>
    <xf numFmtId="181" fontId="3" fillId="0" borderId="0" xfId="1" applyNumberFormat="1" applyFont="1" applyBorder="1" applyAlignment="1">
      <alignment vertical="center"/>
    </xf>
    <xf numFmtId="38" fontId="0" fillId="0" borderId="0" xfId="1" quotePrefix="1" applyFont="1" applyBorder="1" applyAlignment="1">
      <alignment horizontal="left" vertical="center"/>
    </xf>
    <xf numFmtId="38" fontId="0" fillId="0" borderId="0" xfId="1" applyFont="1" applyBorder="1" applyAlignment="1">
      <alignment horizontal="left" vertical="center"/>
    </xf>
    <xf numFmtId="38" fontId="17" fillId="0" borderId="6" xfId="1" quotePrefix="1" applyFont="1" applyBorder="1" applyAlignment="1">
      <alignment horizontal="right" vertical="center"/>
    </xf>
    <xf numFmtId="179" fontId="3" fillId="0" borderId="6" xfId="1" applyNumberFormat="1" applyFont="1" applyBorder="1" applyAlignment="1">
      <alignment vertical="center" shrinkToFit="1"/>
    </xf>
    <xf numFmtId="181" fontId="3" fillId="0" borderId="6" xfId="1" applyNumberFormat="1" applyFont="1" applyBorder="1" applyAlignment="1">
      <alignment vertical="center"/>
    </xf>
    <xf numFmtId="178" fontId="0" fillId="0" borderId="0" xfId="1" applyNumberFormat="1" applyFont="1" applyBorder="1" applyAlignment="1">
      <alignment vertical="center" shrinkToFit="1"/>
    </xf>
    <xf numFmtId="179" fontId="0" fillId="0" borderId="0" xfId="1" applyNumberFormat="1" applyFont="1" applyBorder="1" applyAlignment="1">
      <alignment vertical="center" shrinkToFit="1"/>
    </xf>
    <xf numFmtId="181" fontId="3" fillId="0" borderId="0" xfId="1" quotePrefix="1" applyNumberFormat="1" applyFont="1" applyBorder="1" applyAlignment="1">
      <alignment horizontal="right" vertical="center"/>
    </xf>
    <xf numFmtId="181" fontId="3" fillId="0" borderId="0" xfId="1" applyNumberFormat="1" applyFont="1" applyBorder="1" applyAlignment="1">
      <alignment horizontal="right" vertical="center"/>
    </xf>
    <xf numFmtId="38" fontId="0" fillId="0" borderId="0" xfId="1" applyFont="1" applyBorder="1" applyAlignment="1">
      <alignment horizontal="right" vertical="center" shrinkToFit="1"/>
    </xf>
    <xf numFmtId="176" fontId="0" fillId="0" borderId="0" xfId="1" applyNumberFormat="1" applyFont="1" applyBorder="1" applyAlignment="1">
      <alignment horizontal="right" vertical="center"/>
    </xf>
    <xf numFmtId="0" fontId="0" fillId="0" borderId="0" xfId="0" applyFont="1" applyBorder="1" applyAlignment="1">
      <alignment vertical="center" shrinkToFit="1"/>
    </xf>
    <xf numFmtId="0" fontId="3" fillId="0" borderId="1" xfId="0" applyFont="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shrinkToFit="1"/>
    </xf>
    <xf numFmtId="38" fontId="0" fillId="0" borderId="1" xfId="1" applyFont="1" applyBorder="1" applyAlignment="1">
      <alignment vertical="center" shrinkToFit="1"/>
    </xf>
    <xf numFmtId="38" fontId="0" fillId="0" borderId="1" xfId="1" applyFont="1" applyBorder="1" applyAlignment="1">
      <alignment horizontal="center" vertical="center" shrinkToFit="1"/>
    </xf>
    <xf numFmtId="179" fontId="3" fillId="0" borderId="1" xfId="0" applyNumberFormat="1" applyFont="1" applyBorder="1" applyAlignment="1">
      <alignment horizontal="right" vertical="center"/>
    </xf>
    <xf numFmtId="179" fontId="3" fillId="0" borderId="1" xfId="1" applyNumberFormat="1" applyFont="1" applyBorder="1" applyAlignment="1">
      <alignment vertical="center"/>
    </xf>
    <xf numFmtId="38" fontId="0" fillId="0" borderId="0" xfId="6" applyNumberFormat="1" applyFont="1" applyBorder="1" applyAlignment="1">
      <alignment horizontal="left" vertical="center"/>
    </xf>
    <xf numFmtId="38" fontId="3" fillId="0" borderId="0" xfId="6" applyNumberFormat="1" applyFont="1" applyBorder="1" applyAlignment="1">
      <alignment vertical="center" shrinkToFit="1"/>
    </xf>
    <xf numFmtId="38" fontId="3" fillId="0" borderId="4" xfId="6" applyNumberFormat="1" applyFont="1" applyBorder="1" applyAlignment="1">
      <alignment vertical="center" shrinkToFit="1"/>
    </xf>
    <xf numFmtId="38" fontId="0" fillId="0" borderId="0" xfId="6" applyNumberFormat="1" applyFont="1" applyBorder="1" applyAlignment="1">
      <alignment vertical="center"/>
    </xf>
    <xf numFmtId="38" fontId="0" fillId="0" borderId="0" xfId="1" applyFont="1" applyAlignment="1">
      <alignment vertical="center"/>
    </xf>
    <xf numFmtId="38" fontId="3" fillId="0" borderId="0" xfId="1" applyFont="1" applyBorder="1" applyAlignment="1">
      <alignment horizontal="left" vertical="center"/>
    </xf>
    <xf numFmtId="0" fontId="0" fillId="0" borderId="3" xfId="0" applyFont="1" applyBorder="1" applyAlignment="1">
      <alignment horizontal="center" vertical="center" shrinkToFit="1"/>
    </xf>
    <xf numFmtId="0" fontId="0" fillId="0" borderId="0" xfId="0" quotePrefix="1" applyFont="1" applyAlignment="1">
      <alignment horizontal="left" vertical="center" indent="1"/>
    </xf>
    <xf numFmtId="38" fontId="0" fillId="0" borderId="0" xfId="2" applyFont="1" applyAlignment="1">
      <alignment vertical="center"/>
    </xf>
    <xf numFmtId="0" fontId="3" fillId="0" borderId="0" xfId="0" applyFont="1" applyAlignment="1">
      <alignment horizontal="left" vertical="center" indent="1"/>
    </xf>
    <xf numFmtId="0" fontId="0" fillId="3" borderId="0" xfId="0" applyFill="1" applyBorder="1" applyAlignment="1">
      <alignment horizontal="center" vertical="center"/>
    </xf>
    <xf numFmtId="0" fontId="21" fillId="4" borderId="0" xfId="0" applyFont="1" applyFill="1" applyBorder="1" applyAlignment="1">
      <alignment horizontal="left" vertical="center" wrapText="1"/>
    </xf>
    <xf numFmtId="179" fontId="3" fillId="0" borderId="1" xfId="1" applyNumberFormat="1" applyFont="1" applyBorder="1" applyAlignment="1">
      <alignment horizontal="right" vertical="center"/>
    </xf>
    <xf numFmtId="0" fontId="0" fillId="0" borderId="1" xfId="0" applyFont="1" applyBorder="1" applyAlignment="1">
      <alignment horizontal="center" vertical="center"/>
    </xf>
    <xf numFmtId="179" fontId="0" fillId="0" borderId="1" xfId="1" applyNumberFormat="1" applyFont="1" applyBorder="1" applyAlignment="1">
      <alignment horizontal="right" vertical="center"/>
    </xf>
    <xf numFmtId="179" fontId="3" fillId="0" borderId="1" xfId="0" applyNumberFormat="1" applyFont="1" applyBorder="1" applyAlignment="1">
      <alignment horizontal="right" vertical="center"/>
    </xf>
    <xf numFmtId="38" fontId="0" fillId="0" borderId="1" xfId="1" applyFont="1" applyBorder="1" applyAlignment="1">
      <alignment horizontal="center" vertical="center" shrinkToFit="1"/>
    </xf>
    <xf numFmtId="49" fontId="0" fillId="0" borderId="0" xfId="2" applyNumberFormat="1" applyFont="1" applyBorder="1" applyAlignment="1">
      <alignment horizontal="left" vertical="center"/>
    </xf>
    <xf numFmtId="0" fontId="3" fillId="0" borderId="0" xfId="2" applyNumberFormat="1" applyFont="1" applyBorder="1" applyAlignment="1">
      <alignment horizontal="left" vertical="center"/>
    </xf>
    <xf numFmtId="49" fontId="3" fillId="0" borderId="0" xfId="2" applyNumberFormat="1" applyFont="1" applyBorder="1" applyAlignment="1">
      <alignment horizontal="left" vertical="center"/>
    </xf>
    <xf numFmtId="177" fontId="3" fillId="0" borderId="0" xfId="2" applyNumberFormat="1" applyFont="1" applyBorder="1" applyAlignment="1">
      <alignment horizontal="left" vertical="center"/>
    </xf>
    <xf numFmtId="38" fontId="7" fillId="0" borderId="0" xfId="2" applyFont="1" applyAlignment="1">
      <alignment horizontal="center" vertical="center"/>
    </xf>
    <xf numFmtId="177" fontId="0" fillId="0" borderId="0" xfId="2" applyNumberFormat="1" applyFont="1" applyAlignment="1">
      <alignment horizontal="left" vertical="center"/>
    </xf>
    <xf numFmtId="177" fontId="3" fillId="0" borderId="0" xfId="2" applyNumberFormat="1" applyFont="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38" fontId="0" fillId="0" borderId="2" xfId="2" applyFont="1" applyBorder="1" applyAlignment="1">
      <alignment horizontal="center" vertical="center"/>
    </xf>
    <xf numFmtId="38" fontId="3" fillId="0" borderId="13" xfId="2" applyFont="1" applyBorder="1" applyAlignment="1">
      <alignment horizontal="center" vertical="center"/>
    </xf>
    <xf numFmtId="0" fontId="0" fillId="0" borderId="7" xfId="0" applyFont="1" applyBorder="1" applyAlignment="1">
      <alignment horizontal="center" vertical="center" wrapText="1"/>
    </xf>
    <xf numFmtId="0" fontId="3" fillId="0" borderId="14" xfId="0" applyFont="1" applyBorder="1" applyAlignment="1">
      <alignment horizontal="center" vertical="center" wrapText="1"/>
    </xf>
    <xf numFmtId="0" fontId="0" fillId="2" borderId="2" xfId="0" applyFont="1" applyFill="1" applyBorder="1" applyAlignment="1">
      <alignment horizontal="center" vertical="center"/>
    </xf>
    <xf numFmtId="0" fontId="0" fillId="2" borderId="13" xfId="0" applyFont="1" applyFill="1" applyBorder="1" applyAlignment="1">
      <alignment horizontal="center" vertical="center"/>
    </xf>
    <xf numFmtId="38" fontId="3" fillId="2" borderId="2" xfId="2" applyFont="1" applyFill="1" applyBorder="1" applyAlignment="1">
      <alignment horizontal="center" vertical="center"/>
    </xf>
    <xf numFmtId="38" fontId="3" fillId="2" borderId="13" xfId="2" applyFont="1" applyFill="1" applyBorder="1" applyAlignment="1">
      <alignment horizontal="center" vertical="center"/>
    </xf>
    <xf numFmtId="0" fontId="0" fillId="0" borderId="2" xfId="0" applyFont="1" applyBorder="1" applyAlignment="1">
      <alignment horizontal="center" vertical="center"/>
    </xf>
    <xf numFmtId="0" fontId="0" fillId="0" borderId="13" xfId="0" applyFont="1" applyBorder="1" applyAlignment="1">
      <alignment horizontal="center" vertical="center"/>
    </xf>
    <xf numFmtId="38" fontId="3" fillId="0" borderId="2" xfId="2" applyFont="1" applyBorder="1" applyAlignment="1">
      <alignment horizontal="center" vertical="center"/>
    </xf>
    <xf numFmtId="0" fontId="0" fillId="0" borderId="0" xfId="0" quotePrefix="1" applyFont="1" applyAlignment="1">
      <alignment horizontal="left" vertical="center" wrapText="1"/>
    </xf>
    <xf numFmtId="177" fontId="3" fillId="0" borderId="0" xfId="1" applyNumberFormat="1" applyFont="1" applyBorder="1" applyAlignment="1">
      <alignment horizontal="left" vertical="center"/>
    </xf>
    <xf numFmtId="38" fontId="7" fillId="0" borderId="0" xfId="1" applyFont="1" applyAlignment="1">
      <alignment horizontal="center" vertical="center"/>
    </xf>
    <xf numFmtId="38" fontId="0" fillId="0" borderId="2" xfId="1" applyFont="1" applyBorder="1" applyAlignment="1">
      <alignment horizontal="center" vertical="center"/>
    </xf>
    <xf numFmtId="38" fontId="3" fillId="0" borderId="13" xfId="1" applyFont="1" applyBorder="1" applyAlignment="1">
      <alignment horizontal="center" vertical="center"/>
    </xf>
    <xf numFmtId="177" fontId="0" fillId="0" borderId="0" xfId="1" applyNumberFormat="1" applyFont="1" applyAlignment="1">
      <alignment horizontal="left" vertical="center"/>
    </xf>
    <xf numFmtId="177" fontId="3" fillId="0" borderId="0" xfId="1" applyNumberFormat="1" applyFont="1" applyAlignment="1">
      <alignment horizontal="left" vertical="center"/>
    </xf>
    <xf numFmtId="0" fontId="3" fillId="0" borderId="0" xfId="1" applyNumberFormat="1" applyFont="1" applyAlignment="1">
      <alignment horizontal="left" vertical="center" shrinkToFit="1"/>
    </xf>
    <xf numFmtId="38" fontId="3" fillId="0" borderId="0" xfId="1" applyFont="1" applyAlignment="1">
      <alignment horizontal="left" vertical="center"/>
    </xf>
    <xf numFmtId="38" fontId="3" fillId="2" borderId="2" xfId="1" applyFont="1" applyFill="1" applyBorder="1" applyAlignment="1">
      <alignment horizontal="center" vertical="center"/>
    </xf>
    <xf numFmtId="38" fontId="3" fillId="2" borderId="13" xfId="1" applyFont="1" applyFill="1" applyBorder="1" applyAlignment="1">
      <alignment horizontal="center" vertical="center"/>
    </xf>
    <xf numFmtId="38" fontId="3" fillId="0" borderId="2" xfId="1" applyFont="1" applyBorder="1" applyAlignment="1">
      <alignment horizontal="center" vertical="center"/>
    </xf>
    <xf numFmtId="179" fontId="0" fillId="0" borderId="2" xfId="6" applyNumberFormat="1" applyFont="1" applyBorder="1" applyAlignment="1">
      <alignment horizontal="right" vertical="center"/>
    </xf>
    <xf numFmtId="179" fontId="0" fillId="0" borderId="13" xfId="6" applyNumberFormat="1" applyFont="1" applyBorder="1" applyAlignment="1">
      <alignment horizontal="right" vertical="center"/>
    </xf>
    <xf numFmtId="179" fontId="3" fillId="0" borderId="2" xfId="6" applyNumberFormat="1" applyFont="1" applyBorder="1" applyAlignment="1">
      <alignment horizontal="right" vertical="center"/>
    </xf>
    <xf numFmtId="179" fontId="3" fillId="0" borderId="3" xfId="6" applyNumberFormat="1" applyFont="1" applyBorder="1" applyAlignment="1">
      <alignment horizontal="right" vertical="center"/>
    </xf>
    <xf numFmtId="179" fontId="3" fillId="0" borderId="13" xfId="6" applyNumberFormat="1" applyFont="1" applyBorder="1" applyAlignment="1">
      <alignment horizontal="right" vertical="center"/>
    </xf>
    <xf numFmtId="181" fontId="3" fillId="0" borderId="1" xfId="2" applyNumberFormat="1" applyFont="1" applyBorder="1" applyAlignment="1">
      <alignment horizontal="right" vertical="center"/>
    </xf>
    <xf numFmtId="176" fontId="3" fillId="0" borderId="2" xfId="6" applyNumberFormat="1" applyFont="1" applyBorder="1" applyAlignment="1">
      <alignment horizontal="right" vertical="center"/>
    </xf>
    <xf numFmtId="176" fontId="3" fillId="0" borderId="13" xfId="6" applyNumberFormat="1" applyFont="1" applyBorder="1" applyAlignment="1">
      <alignment horizontal="right" vertical="center"/>
    </xf>
    <xf numFmtId="176" fontId="3" fillId="0" borderId="3" xfId="6" applyNumberFormat="1" applyFont="1" applyBorder="1" applyAlignment="1">
      <alignment horizontal="right" vertical="center"/>
    </xf>
    <xf numFmtId="179" fontId="3" fillId="0" borderId="1" xfId="6" applyNumberFormat="1" applyFont="1" applyBorder="1" applyAlignment="1">
      <alignment horizontal="right" vertical="center"/>
    </xf>
    <xf numFmtId="180" fontId="3" fillId="0" borderId="1" xfId="2" applyNumberFormat="1" applyFont="1" applyBorder="1" applyAlignment="1">
      <alignment horizontal="right" vertical="center"/>
    </xf>
    <xf numFmtId="0" fontId="3" fillId="0" borderId="9" xfId="6" applyFont="1" applyBorder="1" applyAlignment="1">
      <alignment horizontal="left" vertical="center"/>
    </xf>
    <xf numFmtId="0" fontId="3" fillId="0" borderId="0" xfId="6" applyFont="1" applyBorder="1" applyAlignment="1">
      <alignment horizontal="left" vertical="center"/>
    </xf>
    <xf numFmtId="0" fontId="3" fillId="0" borderId="4" xfId="6" applyFont="1" applyBorder="1" applyAlignment="1">
      <alignment horizontal="left" vertical="center"/>
    </xf>
    <xf numFmtId="0" fontId="0" fillId="0" borderId="0" xfId="6" applyNumberFormat="1" applyFont="1" applyBorder="1" applyAlignment="1">
      <alignment horizontal="left" vertical="center" shrinkToFit="1"/>
    </xf>
    <xf numFmtId="0" fontId="3" fillId="0" borderId="0" xfId="6" applyNumberFormat="1" applyFont="1" applyBorder="1" applyAlignment="1">
      <alignment horizontal="left" vertical="center" shrinkToFit="1"/>
    </xf>
    <xf numFmtId="180" fontId="3" fillId="0" borderId="0" xfId="2" applyNumberFormat="1" applyFont="1" applyBorder="1" applyAlignment="1">
      <alignment horizontal="right" vertical="center" shrinkToFit="1"/>
    </xf>
    <xf numFmtId="177" fontId="0" fillId="0" borderId="0" xfId="6" applyNumberFormat="1" applyFont="1" applyBorder="1" applyAlignment="1">
      <alignment horizontal="left" vertical="center" shrinkToFit="1"/>
    </xf>
    <xf numFmtId="177" fontId="3" fillId="0" borderId="0" xfId="6" applyNumberFormat="1" applyFont="1" applyBorder="1" applyAlignment="1">
      <alignment horizontal="left" vertical="center" shrinkToFit="1"/>
    </xf>
    <xf numFmtId="177" fontId="3" fillId="0" borderId="4" xfId="6" applyNumberFormat="1" applyFont="1" applyBorder="1" applyAlignment="1">
      <alignment horizontal="left" vertical="center" shrinkToFit="1"/>
    </xf>
    <xf numFmtId="0" fontId="0" fillId="0" borderId="1" xfId="6" applyFont="1" applyBorder="1" applyAlignment="1">
      <alignment horizontal="center" vertical="center"/>
    </xf>
    <xf numFmtId="38" fontId="0" fillId="0" borderId="1" xfId="2" applyFont="1" applyBorder="1" applyAlignment="1">
      <alignment horizontal="center" vertical="center"/>
    </xf>
    <xf numFmtId="0" fontId="0" fillId="0" borderId="5" xfId="6" applyFont="1" applyBorder="1" applyAlignment="1">
      <alignment horizontal="center" vertical="center"/>
    </xf>
    <xf numFmtId="0" fontId="0" fillId="0" borderId="6" xfId="6" applyFont="1" applyBorder="1" applyAlignment="1">
      <alignment horizontal="center" vertical="center"/>
    </xf>
    <xf numFmtId="0" fontId="0" fillId="0" borderId="8" xfId="6" applyFont="1" applyBorder="1" applyAlignment="1">
      <alignment horizontal="center" vertical="center"/>
    </xf>
    <xf numFmtId="0" fontId="0" fillId="0" borderId="9" xfId="6" applyFont="1" applyBorder="1" applyAlignment="1">
      <alignment horizontal="left" wrapText="1"/>
    </xf>
    <xf numFmtId="0" fontId="0" fillId="0" borderId="0" xfId="6" applyFont="1" applyBorder="1" applyAlignment="1">
      <alignment horizontal="left" wrapText="1"/>
    </xf>
    <xf numFmtId="0" fontId="0" fillId="0" borderId="4" xfId="6" applyFont="1" applyBorder="1" applyAlignment="1">
      <alignment horizontal="left" wrapText="1"/>
    </xf>
    <xf numFmtId="0" fontId="0" fillId="0" borderId="9" xfId="6" applyFont="1" applyBorder="1" applyAlignment="1">
      <alignment horizontal="left" vertical="top" wrapText="1"/>
    </xf>
    <xf numFmtId="0" fontId="0" fillId="0" borderId="0" xfId="6" applyFont="1" applyBorder="1" applyAlignment="1">
      <alignment horizontal="left" vertical="top" wrapText="1"/>
    </xf>
    <xf numFmtId="0" fontId="0" fillId="0" borderId="4" xfId="6" applyFont="1" applyBorder="1" applyAlignment="1">
      <alignment horizontal="left" vertical="top" wrapText="1"/>
    </xf>
    <xf numFmtId="0" fontId="0" fillId="0" borderId="9" xfId="6" applyFont="1" applyBorder="1" applyAlignment="1">
      <alignment horizontal="center" vertical="center"/>
    </xf>
    <xf numFmtId="0" fontId="0" fillId="0" borderId="0" xfId="6" applyFont="1" applyBorder="1" applyAlignment="1">
      <alignment horizontal="center" vertical="center"/>
    </xf>
    <xf numFmtId="0" fontId="0" fillId="0" borderId="4" xfId="6" applyFont="1" applyBorder="1" applyAlignment="1">
      <alignment horizontal="center" vertical="center"/>
    </xf>
    <xf numFmtId="38" fontId="0" fillId="0" borderId="0" xfId="6" applyNumberFormat="1" applyFont="1" applyBorder="1" applyAlignment="1">
      <alignment horizontal="left" vertical="center" shrinkToFit="1"/>
    </xf>
    <xf numFmtId="38" fontId="3" fillId="0" borderId="0" xfId="6" applyNumberFormat="1" applyFont="1" applyBorder="1" applyAlignment="1">
      <alignment horizontal="left" vertical="center" shrinkToFit="1"/>
    </xf>
    <xf numFmtId="38" fontId="3" fillId="0" borderId="0" xfId="6" applyNumberFormat="1" applyFont="1" applyBorder="1" applyAlignment="1">
      <alignment vertical="center"/>
    </xf>
    <xf numFmtId="0" fontId="0" fillId="0" borderId="5" xfId="0" applyBorder="1" applyAlignment="1">
      <alignment horizontal="center" vertical="center" textRotation="255"/>
    </xf>
    <xf numFmtId="0" fontId="0" fillId="0" borderId="9" xfId="0" applyBorder="1" applyAlignment="1">
      <alignment horizontal="center" vertical="center" textRotation="255"/>
    </xf>
    <xf numFmtId="0" fontId="0" fillId="0" borderId="10" xfId="0" applyBorder="1" applyAlignment="1">
      <alignment horizontal="center" vertical="center" textRotation="255"/>
    </xf>
    <xf numFmtId="0" fontId="0" fillId="0" borderId="7" xfId="6" applyFont="1" applyBorder="1" applyAlignment="1">
      <alignment horizontal="center" vertical="center" textRotation="255"/>
    </xf>
    <xf numFmtId="0" fontId="0" fillId="0" borderId="15" xfId="0" applyBorder="1" applyAlignment="1">
      <alignment horizontal="center" vertical="center" textRotation="255"/>
    </xf>
    <xf numFmtId="49" fontId="0" fillId="0" borderId="2" xfId="6" applyNumberFormat="1" applyFont="1" applyBorder="1" applyAlignment="1">
      <alignment horizontal="center" vertical="center"/>
    </xf>
    <xf numFmtId="49" fontId="0" fillId="0" borderId="3" xfId="0" applyNumberFormat="1" applyFont="1" applyBorder="1" applyAlignment="1">
      <alignment horizontal="center" vertical="center"/>
    </xf>
    <xf numFmtId="49" fontId="0" fillId="0" borderId="13" xfId="0" applyNumberFormat="1" applyFont="1" applyBorder="1" applyAlignment="1">
      <alignment horizontal="center" vertical="center"/>
    </xf>
    <xf numFmtId="0" fontId="0" fillId="0" borderId="2" xfId="6" applyFont="1" applyBorder="1" applyAlignment="1">
      <alignment horizontal="center" vertical="center"/>
    </xf>
    <xf numFmtId="0" fontId="0" fillId="0" borderId="3" xfId="6" applyFont="1" applyBorder="1" applyAlignment="1">
      <alignment horizontal="center" vertical="center"/>
    </xf>
    <xf numFmtId="0" fontId="0" fillId="0" borderId="13" xfId="6" applyFont="1" applyBorder="1" applyAlignment="1">
      <alignment horizontal="center" vertical="center"/>
    </xf>
    <xf numFmtId="0" fontId="0" fillId="0" borderId="5" xfId="6" applyFont="1" applyBorder="1" applyAlignment="1">
      <alignment horizontal="center" vertical="center" shrinkToFit="1"/>
    </xf>
    <xf numFmtId="0" fontId="0" fillId="0" borderId="6" xfId="6" applyFont="1" applyBorder="1" applyAlignment="1">
      <alignment horizontal="center" vertical="center" shrinkToFit="1"/>
    </xf>
    <xf numFmtId="17" fontId="0" fillId="0" borderId="9" xfId="6" applyNumberFormat="1" applyFont="1" applyBorder="1" applyAlignment="1">
      <alignment horizontal="center" vertical="center" wrapText="1" shrinkToFit="1"/>
    </xf>
    <xf numFmtId="0" fontId="0" fillId="0" borderId="0" xfId="0" applyFont="1" applyBorder="1" applyAlignment="1">
      <alignment horizontal="center" vertical="center" shrinkToFit="1"/>
    </xf>
    <xf numFmtId="0" fontId="0" fillId="0" borderId="5" xfId="6" applyFont="1" applyFill="1" applyBorder="1" applyAlignment="1">
      <alignment horizontal="left" vertical="top" wrapText="1"/>
    </xf>
    <xf numFmtId="0" fontId="0" fillId="0" borderId="6" xfId="6" applyFont="1" applyFill="1" applyBorder="1" applyAlignment="1">
      <alignment horizontal="left" vertical="top"/>
    </xf>
    <xf numFmtId="0" fontId="0" fillId="0" borderId="8" xfId="6" applyFont="1" applyFill="1" applyBorder="1" applyAlignment="1">
      <alignment horizontal="left" vertical="top"/>
    </xf>
    <xf numFmtId="0" fontId="0" fillId="0" borderId="9" xfId="6" applyFont="1" applyFill="1" applyBorder="1" applyAlignment="1">
      <alignment horizontal="left" vertical="top"/>
    </xf>
    <xf numFmtId="0" fontId="0" fillId="0" borderId="0" xfId="6" applyFont="1" applyFill="1" applyBorder="1" applyAlignment="1">
      <alignment horizontal="left" vertical="top"/>
    </xf>
    <xf numFmtId="0" fontId="0" fillId="0" borderId="4" xfId="6" applyFont="1" applyFill="1" applyBorder="1" applyAlignment="1">
      <alignment horizontal="left" vertical="top"/>
    </xf>
    <xf numFmtId="0" fontId="0" fillId="0" borderId="10" xfId="6" applyFont="1" applyFill="1" applyBorder="1" applyAlignment="1">
      <alignment horizontal="left" vertical="top"/>
    </xf>
    <xf numFmtId="0" fontId="0" fillId="0" borderId="11" xfId="6" applyFont="1" applyFill="1" applyBorder="1" applyAlignment="1">
      <alignment horizontal="left" vertical="top"/>
    </xf>
    <xf numFmtId="0" fontId="0" fillId="0" borderId="12" xfId="6" applyFont="1" applyFill="1" applyBorder="1" applyAlignment="1">
      <alignment horizontal="left" vertical="top"/>
    </xf>
  </cellXfs>
  <cellStyles count="7">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_一貸し賃貸"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25718</xdr:colOff>
      <xdr:row>24</xdr:row>
      <xdr:rowOff>14288</xdr:rowOff>
    </xdr:from>
    <xdr:to>
      <xdr:col>9</xdr:col>
      <xdr:colOff>677776</xdr:colOff>
      <xdr:row>24</xdr:row>
      <xdr:rowOff>311942</xdr:rowOff>
    </xdr:to>
    <xdr:sp macro="" textlink="">
      <xdr:nvSpPr>
        <xdr:cNvPr id="2" name="大かっこ 1">
          <a:extLst>
            <a:ext uri="{FF2B5EF4-FFF2-40B4-BE49-F238E27FC236}">
              <a16:creationId xmlns:a16="http://schemas.microsoft.com/office/drawing/2014/main" id="{9820538B-9921-4A31-8BD9-7E49F95D144C}"/>
            </a:ext>
          </a:extLst>
        </xdr:cNvPr>
        <xdr:cNvSpPr/>
      </xdr:nvSpPr>
      <xdr:spPr>
        <a:xfrm>
          <a:off x="6226969" y="2905126"/>
          <a:ext cx="654844" cy="297654"/>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700563</xdr:colOff>
      <xdr:row>11</xdr:row>
      <xdr:rowOff>69055</xdr:rowOff>
    </xdr:from>
    <xdr:to>
      <xdr:col>9</xdr:col>
      <xdr:colOff>678874</xdr:colOff>
      <xdr:row>15</xdr:row>
      <xdr:rowOff>92868</xdr:rowOff>
    </xdr:to>
    <xdr:sp macro="" textlink="">
      <xdr:nvSpPr>
        <xdr:cNvPr id="3" name="円/楕円 2">
          <a:extLst>
            <a:ext uri="{FF2B5EF4-FFF2-40B4-BE49-F238E27FC236}">
              <a16:creationId xmlns:a16="http://schemas.microsoft.com/office/drawing/2014/main" id="{07BAA6E0-C924-47D0-90BE-A30296AEFB9E}"/>
            </a:ext>
          </a:extLst>
        </xdr:cNvPr>
        <xdr:cNvSpPr/>
      </xdr:nvSpPr>
      <xdr:spPr>
        <a:xfrm>
          <a:off x="6476999" y="2274093"/>
          <a:ext cx="690563" cy="690563"/>
        </a:xfrm>
        <a:prstGeom prst="ellipse">
          <a:avLst/>
        </a:prstGeom>
        <a:noFill/>
        <a:ln w="317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642936</xdr:colOff>
      <xdr:row>3</xdr:row>
      <xdr:rowOff>13812</xdr:rowOff>
    </xdr:from>
    <xdr:to>
      <xdr:col>9</xdr:col>
      <xdr:colOff>634364</xdr:colOff>
      <xdr:row>6</xdr:row>
      <xdr:rowOff>206237</xdr:rowOff>
    </xdr:to>
    <xdr:sp macro="" textlink="">
      <xdr:nvSpPr>
        <xdr:cNvPr id="4" name="円/楕円 3">
          <a:extLst>
            <a:ext uri="{FF2B5EF4-FFF2-40B4-BE49-F238E27FC236}">
              <a16:creationId xmlns:a16="http://schemas.microsoft.com/office/drawing/2014/main" id="{04FDA597-7D54-4119-A8E8-4AA2C1F0BECA}"/>
            </a:ext>
          </a:extLst>
        </xdr:cNvPr>
        <xdr:cNvSpPr/>
      </xdr:nvSpPr>
      <xdr:spPr>
        <a:xfrm>
          <a:off x="6426992" y="521495"/>
          <a:ext cx="690563" cy="690563"/>
        </a:xfrm>
        <a:prstGeom prst="ellipse">
          <a:avLst/>
        </a:prstGeom>
        <a:noFill/>
        <a:ln w="317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捨印</a:t>
          </a:r>
        </a:p>
      </xdr:txBody>
    </xdr:sp>
    <xdr:clientData/>
  </xdr:twoCellAnchor>
  <xdr:twoCellAnchor>
    <xdr:from>
      <xdr:col>9</xdr:col>
      <xdr:colOff>25718</xdr:colOff>
      <xdr:row>85</xdr:row>
      <xdr:rowOff>23813</xdr:rowOff>
    </xdr:from>
    <xdr:to>
      <xdr:col>9</xdr:col>
      <xdr:colOff>677776</xdr:colOff>
      <xdr:row>85</xdr:row>
      <xdr:rowOff>329300</xdr:rowOff>
    </xdr:to>
    <xdr:sp macro="" textlink="">
      <xdr:nvSpPr>
        <xdr:cNvPr id="5" name="大かっこ 4">
          <a:extLst>
            <a:ext uri="{FF2B5EF4-FFF2-40B4-BE49-F238E27FC236}">
              <a16:creationId xmlns:a16="http://schemas.microsoft.com/office/drawing/2014/main" id="{95EEEC2B-9942-42FF-92CD-5E05C7B01A25}"/>
            </a:ext>
          </a:extLst>
        </xdr:cNvPr>
        <xdr:cNvSpPr/>
      </xdr:nvSpPr>
      <xdr:spPr>
        <a:xfrm>
          <a:off x="6519863" y="4529138"/>
          <a:ext cx="654844" cy="297654"/>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700563</xdr:colOff>
      <xdr:row>76</xdr:row>
      <xdr:rowOff>69055</xdr:rowOff>
    </xdr:from>
    <xdr:to>
      <xdr:col>9</xdr:col>
      <xdr:colOff>678874</xdr:colOff>
      <xdr:row>80</xdr:row>
      <xdr:rowOff>83331</xdr:rowOff>
    </xdr:to>
    <xdr:sp macro="" textlink="">
      <xdr:nvSpPr>
        <xdr:cNvPr id="6" name="円/楕円 5">
          <a:extLst>
            <a:ext uri="{FF2B5EF4-FFF2-40B4-BE49-F238E27FC236}">
              <a16:creationId xmlns:a16="http://schemas.microsoft.com/office/drawing/2014/main" id="{A6266A47-223D-4885-B9D2-DBED6B1A937D}"/>
            </a:ext>
          </a:extLst>
        </xdr:cNvPr>
        <xdr:cNvSpPr/>
      </xdr:nvSpPr>
      <xdr:spPr>
        <a:xfrm>
          <a:off x="6484143" y="3021805"/>
          <a:ext cx="690563" cy="709613"/>
        </a:xfrm>
        <a:prstGeom prst="ellipse">
          <a:avLst/>
        </a:prstGeom>
        <a:noFill/>
        <a:ln w="317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642936</xdr:colOff>
      <xdr:row>64</xdr:row>
      <xdr:rowOff>11907</xdr:rowOff>
    </xdr:from>
    <xdr:to>
      <xdr:col>9</xdr:col>
      <xdr:colOff>634364</xdr:colOff>
      <xdr:row>67</xdr:row>
      <xdr:rowOff>213874</xdr:rowOff>
    </xdr:to>
    <xdr:sp macro="" textlink="">
      <xdr:nvSpPr>
        <xdr:cNvPr id="7" name="円/楕円 6">
          <a:extLst>
            <a:ext uri="{FF2B5EF4-FFF2-40B4-BE49-F238E27FC236}">
              <a16:creationId xmlns:a16="http://schemas.microsoft.com/office/drawing/2014/main" id="{A923433C-19DE-46BD-9A90-22AE6C1A5EF2}"/>
            </a:ext>
          </a:extLst>
        </xdr:cNvPr>
        <xdr:cNvSpPr/>
      </xdr:nvSpPr>
      <xdr:spPr>
        <a:xfrm>
          <a:off x="6426992" y="10927557"/>
          <a:ext cx="690563" cy="690563"/>
        </a:xfrm>
        <a:prstGeom prst="ellipse">
          <a:avLst/>
        </a:prstGeom>
        <a:noFill/>
        <a:ln w="317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捨印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232410</xdr:colOff>
      <xdr:row>1</xdr:row>
      <xdr:rowOff>152400</xdr:rowOff>
    </xdr:from>
    <xdr:to>
      <xdr:col>13</xdr:col>
      <xdr:colOff>664870</xdr:colOff>
      <xdr:row>1</xdr:row>
      <xdr:rowOff>152400</xdr:rowOff>
    </xdr:to>
    <xdr:cxnSp macro="">
      <xdr:nvCxnSpPr>
        <xdr:cNvPr id="3" name="直線コネクタ 2">
          <a:extLst>
            <a:ext uri="{FF2B5EF4-FFF2-40B4-BE49-F238E27FC236}">
              <a16:creationId xmlns:a16="http://schemas.microsoft.com/office/drawing/2014/main" id="{164F09F1-231C-4667-BF5C-FC32ECC92974}"/>
            </a:ext>
          </a:extLst>
        </xdr:cNvPr>
        <xdr:cNvCxnSpPr/>
      </xdr:nvCxnSpPr>
      <xdr:spPr>
        <a:xfrm flipV="1">
          <a:off x="647700" y="390525"/>
          <a:ext cx="63055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379095</xdr:colOff>
      <xdr:row>4</xdr:row>
      <xdr:rowOff>180975</xdr:rowOff>
    </xdr:from>
    <xdr:to>
      <xdr:col>13</xdr:col>
      <xdr:colOff>643879</xdr:colOff>
      <xdr:row>4</xdr:row>
      <xdr:rowOff>180975</xdr:rowOff>
    </xdr:to>
    <xdr:cxnSp macro="">
      <xdr:nvCxnSpPr>
        <xdr:cNvPr id="4" name="直線コネクタ 3">
          <a:extLst>
            <a:ext uri="{FF2B5EF4-FFF2-40B4-BE49-F238E27FC236}">
              <a16:creationId xmlns:a16="http://schemas.microsoft.com/office/drawing/2014/main" id="{42A8926F-3E2E-4DB6-93C9-535E52526244}"/>
            </a:ext>
          </a:extLst>
        </xdr:cNvPr>
        <xdr:cNvCxnSpPr/>
      </xdr:nvCxnSpPr>
      <xdr:spPr>
        <a:xfrm flipV="1">
          <a:off x="2419350" y="1133475"/>
          <a:ext cx="45148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NRI-N3\AllUser\&#20013;&#38291;&#31649;&#29702;&#27231;&#27083;\R3\23%20&#36786;&#22320;&#20013;&#38291;&#31649;&#29702;&#20107;&#26989;&#31561;&#12398;&#35576;&#35215;&#31243;&#12398;&#31649;&#29702;\&#20415;&#35239;&#65288;&#20196;&#21644;3&#24180;&#24230;&#25913;&#27491;&#65289;\R3ver1.0\3&#27096;&#24335;\5&#22793;&#26356;&#35299;&#32004;\&#36035;&#26009;&#22793;&#26356;_&#36024;_01_&#26143;&#2366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NRI-N3\AllUser\&#20013;&#38291;&#31649;&#29702;&#27231;&#27083;\R3\23%20&#36786;&#22320;&#20013;&#38291;&#31649;&#29702;&#20107;&#26989;&#31561;&#12398;&#35576;&#35215;&#31243;&#12398;&#31649;&#29702;\&#20415;&#35239;&#65288;&#20196;&#21644;3&#24180;&#24230;&#25913;&#27491;&#65289;\R3ver1.0\3&#27096;&#24335;\5&#22793;&#26356;&#35299;&#32004;\&#12304;&#36035;&#26009;&#22793;&#26356;&#12305;&#23721;&#25163;&#30010;_&#23665;&#20013;&#21644;&#38596;&#8594;&#23665;&#20013;&#21338;&#21916;_201809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貼付用"/>
      <sheetName val="合意兼通知書"/>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意×各２"/>
      <sheetName val="通知"/>
      <sheetName val="伺い"/>
    </sheetNames>
    <sheetDataSet>
      <sheetData sheetId="0">
        <row r="96">
          <cell r="F96" t="str">
            <v>二戸市野々上字落合43番地2</v>
          </cell>
        </row>
        <row r="97">
          <cell r="F97" t="str">
            <v>高村達也</v>
          </cell>
        </row>
        <row r="122">
          <cell r="F122">
            <v>23142</v>
          </cell>
          <cell r="H122">
            <v>67800</v>
          </cell>
          <cell r="I122">
            <v>90300</v>
          </cell>
        </row>
        <row r="138">
          <cell r="F138" t="str">
            <v>二戸市野々上字潰谷地129</v>
          </cell>
        </row>
        <row r="139">
          <cell r="F139" t="str">
            <v>上田俊夫</v>
          </cell>
        </row>
        <row r="164">
          <cell r="F164">
            <v>28583</v>
          </cell>
          <cell r="H164">
            <v>83700</v>
          </cell>
          <cell r="I164">
            <v>111500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7"/>
  <sheetViews>
    <sheetView topLeftCell="O1" workbookViewId="0">
      <selection activeCell="AH4" sqref="AH4"/>
    </sheetView>
  </sheetViews>
  <sheetFormatPr defaultRowHeight="13.5" x14ac:dyDescent="0.15"/>
  <cols>
    <col min="1" max="3" width="9" style="49"/>
    <col min="4" max="4" width="12.75" style="49" bestFit="1" customWidth="1"/>
    <col min="5" max="29" width="9" style="49"/>
    <col min="30" max="31" width="16.75" style="141" bestFit="1" customWidth="1"/>
    <col min="32" max="16384" width="9" style="49"/>
  </cols>
  <sheetData>
    <row r="1" spans="1:35" s="50" customFormat="1" ht="14.25" customHeight="1" x14ac:dyDescent="0.15">
      <c r="A1" s="174" t="s">
        <v>45</v>
      </c>
      <c r="B1" s="174"/>
      <c r="C1" s="173" t="s">
        <v>18</v>
      </c>
      <c r="D1" s="173"/>
      <c r="E1" s="173"/>
      <c r="F1" s="173"/>
      <c r="G1" s="173"/>
      <c r="H1" s="50" t="s">
        <v>19</v>
      </c>
      <c r="V1" s="51"/>
      <c r="W1" s="52"/>
      <c r="Y1" s="52"/>
      <c r="Z1" s="52"/>
      <c r="AD1" s="138"/>
      <c r="AE1" s="138"/>
    </row>
    <row r="2" spans="1:35" s="50" customFormat="1" ht="16.5" customHeight="1" x14ac:dyDescent="0.15">
      <c r="A2" s="174"/>
      <c r="B2" s="174"/>
      <c r="C2" s="50" t="s">
        <v>20</v>
      </c>
      <c r="D2" s="50" t="s">
        <v>21</v>
      </c>
      <c r="E2" s="173" t="s">
        <v>22</v>
      </c>
      <c r="F2" s="173"/>
      <c r="G2" s="173"/>
      <c r="H2" s="50" t="s">
        <v>23</v>
      </c>
      <c r="I2" s="50" t="s">
        <v>24</v>
      </c>
      <c r="J2" s="53" t="s">
        <v>25</v>
      </c>
      <c r="K2" s="54" t="s">
        <v>26</v>
      </c>
      <c r="L2" s="55" t="s">
        <v>27</v>
      </c>
      <c r="M2" s="53" t="s">
        <v>28</v>
      </c>
      <c r="N2" s="53" t="s">
        <v>29</v>
      </c>
      <c r="O2" s="56" t="s">
        <v>30</v>
      </c>
      <c r="P2" s="57" t="s">
        <v>129</v>
      </c>
      <c r="Q2" s="57" t="s">
        <v>130</v>
      </c>
      <c r="R2" s="58" t="s">
        <v>131</v>
      </c>
      <c r="S2" s="58" t="s">
        <v>132</v>
      </c>
      <c r="T2" s="59" t="s">
        <v>133</v>
      </c>
      <c r="U2" s="59" t="s">
        <v>134</v>
      </c>
      <c r="V2" s="60" t="s">
        <v>31</v>
      </c>
      <c r="W2" s="61" t="s">
        <v>32</v>
      </c>
      <c r="X2" s="62"/>
      <c r="Y2" s="61" t="s">
        <v>31</v>
      </c>
      <c r="Z2" s="61" t="s">
        <v>32</v>
      </c>
      <c r="AA2" s="63" t="s">
        <v>33</v>
      </c>
      <c r="AB2" s="63" t="s">
        <v>34</v>
      </c>
      <c r="AC2" s="63" t="s">
        <v>35</v>
      </c>
      <c r="AD2" s="139" t="s">
        <v>36</v>
      </c>
      <c r="AE2" s="139" t="s">
        <v>37</v>
      </c>
      <c r="AF2" s="63" t="s">
        <v>38</v>
      </c>
      <c r="AG2" s="63"/>
    </row>
    <row r="3" spans="1:35" s="45" customFormat="1" ht="14.25" customHeight="1" x14ac:dyDescent="0.15">
      <c r="A3" s="45">
        <v>1</v>
      </c>
      <c r="B3" s="30" t="s">
        <v>47</v>
      </c>
      <c r="C3" s="46"/>
      <c r="J3" s="47"/>
      <c r="K3" s="49" t="s">
        <v>120</v>
      </c>
      <c r="L3" s="49" t="s">
        <v>121</v>
      </c>
      <c r="M3" s="49"/>
      <c r="N3" s="49"/>
      <c r="O3" s="49" t="s">
        <v>124</v>
      </c>
      <c r="P3" s="69" t="s">
        <v>128</v>
      </c>
      <c r="Q3" s="69" t="s">
        <v>128</v>
      </c>
      <c r="R3" s="69" t="s">
        <v>128</v>
      </c>
      <c r="S3" s="69" t="s">
        <v>128</v>
      </c>
      <c r="T3" s="69" t="s">
        <v>128</v>
      </c>
      <c r="U3" s="69" t="s">
        <v>128</v>
      </c>
      <c r="V3" s="49" t="s">
        <v>128</v>
      </c>
      <c r="W3" s="69" t="s">
        <v>128</v>
      </c>
      <c r="X3" s="49"/>
      <c r="Y3" s="69" t="s">
        <v>128</v>
      </c>
      <c r="Z3" s="69" t="s">
        <v>128</v>
      </c>
      <c r="AA3" s="49"/>
      <c r="AB3" s="49"/>
      <c r="AC3" s="49"/>
      <c r="AD3" s="140" t="s">
        <v>126</v>
      </c>
      <c r="AE3" s="140" t="s">
        <v>127</v>
      </c>
      <c r="AF3" s="49"/>
      <c r="AG3" s="49" t="s">
        <v>137</v>
      </c>
      <c r="AH3" s="69" t="s">
        <v>138</v>
      </c>
      <c r="AI3" s="49"/>
    </row>
    <row r="4" spans="1:35" s="45" customFormat="1" ht="14.25" customHeight="1" x14ac:dyDescent="0.15">
      <c r="A4" s="45">
        <v>2</v>
      </c>
      <c r="B4" s="30" t="s">
        <v>47</v>
      </c>
      <c r="C4" s="31" t="s">
        <v>47</v>
      </c>
      <c r="D4" s="48"/>
      <c r="J4" s="47"/>
      <c r="K4" s="49"/>
      <c r="L4" s="49"/>
      <c r="M4" s="49"/>
      <c r="N4" s="49"/>
      <c r="O4" s="49"/>
      <c r="P4" s="49"/>
      <c r="Q4" s="49"/>
      <c r="R4" s="69"/>
      <c r="S4" s="69"/>
      <c r="T4" s="49"/>
      <c r="U4" s="49"/>
      <c r="V4" s="69"/>
      <c r="W4" s="69"/>
      <c r="X4" s="49"/>
      <c r="Y4" s="69"/>
      <c r="Z4" s="69"/>
      <c r="AA4" s="49"/>
      <c r="AB4" s="49"/>
      <c r="AC4" s="49"/>
      <c r="AD4" s="140"/>
      <c r="AE4" s="140"/>
      <c r="AF4" s="49"/>
      <c r="AG4" s="49"/>
      <c r="AH4" s="49"/>
      <c r="AI4" s="49"/>
    </row>
    <row r="5" spans="1:35" x14ac:dyDescent="0.15">
      <c r="A5" s="45">
        <v>3</v>
      </c>
    </row>
    <row r="6" spans="1:35" x14ac:dyDescent="0.15">
      <c r="A6" s="45">
        <v>4</v>
      </c>
    </row>
    <row r="7" spans="1:35" x14ac:dyDescent="0.15">
      <c r="A7" s="45">
        <v>5</v>
      </c>
      <c r="R7" s="69"/>
      <c r="S7" s="69"/>
      <c r="Y7" s="69"/>
      <c r="Z7" s="69"/>
      <c r="AD7" s="140"/>
      <c r="AE7" s="140"/>
    </row>
    <row r="8" spans="1:35" x14ac:dyDescent="0.15">
      <c r="A8" s="45">
        <v>6</v>
      </c>
      <c r="R8" s="69"/>
      <c r="S8" s="69"/>
      <c r="V8" s="69"/>
      <c r="W8" s="69"/>
      <c r="Y8" s="69"/>
      <c r="Z8" s="69"/>
      <c r="AD8" s="140"/>
      <c r="AE8" s="140"/>
    </row>
    <row r="9" spans="1:35" x14ac:dyDescent="0.15">
      <c r="A9" s="45">
        <v>7</v>
      </c>
    </row>
    <row r="10" spans="1:35" x14ac:dyDescent="0.15">
      <c r="A10" s="45">
        <v>8</v>
      </c>
    </row>
    <row r="11" spans="1:35" x14ac:dyDescent="0.15">
      <c r="A11" s="45">
        <v>9</v>
      </c>
    </row>
    <row r="12" spans="1:35" x14ac:dyDescent="0.15">
      <c r="A12" s="45">
        <v>10</v>
      </c>
    </row>
    <row r="13" spans="1:35" x14ac:dyDescent="0.15">
      <c r="A13" s="45">
        <v>11</v>
      </c>
    </row>
    <row r="14" spans="1:35" x14ac:dyDescent="0.15">
      <c r="A14" s="45">
        <v>12</v>
      </c>
    </row>
    <row r="15" spans="1:35" x14ac:dyDescent="0.15">
      <c r="A15" s="45">
        <v>13</v>
      </c>
    </row>
    <row r="16" spans="1:35" x14ac:dyDescent="0.15">
      <c r="A16" s="45">
        <v>14</v>
      </c>
    </row>
    <row r="17" spans="1:1" x14ac:dyDescent="0.15">
      <c r="A17" s="45">
        <v>15</v>
      </c>
    </row>
    <row r="18" spans="1:1" x14ac:dyDescent="0.15">
      <c r="A18" s="45">
        <v>16</v>
      </c>
    </row>
    <row r="19" spans="1:1" x14ac:dyDescent="0.15">
      <c r="A19" s="45">
        <v>17</v>
      </c>
    </row>
    <row r="20" spans="1:1" x14ac:dyDescent="0.15">
      <c r="A20" s="45">
        <v>18</v>
      </c>
    </row>
    <row r="21" spans="1:1" x14ac:dyDescent="0.15">
      <c r="A21" s="45">
        <v>19</v>
      </c>
    </row>
    <row r="22" spans="1:1" x14ac:dyDescent="0.15">
      <c r="A22" s="45">
        <v>20</v>
      </c>
    </row>
    <row r="23" spans="1:1" x14ac:dyDescent="0.15">
      <c r="A23" s="45">
        <v>21</v>
      </c>
    </row>
    <row r="24" spans="1:1" x14ac:dyDescent="0.15">
      <c r="A24" s="45">
        <v>22</v>
      </c>
    </row>
    <row r="25" spans="1:1" x14ac:dyDescent="0.15">
      <c r="A25" s="45">
        <v>23</v>
      </c>
    </row>
    <row r="26" spans="1:1" x14ac:dyDescent="0.15">
      <c r="A26" s="45">
        <v>24</v>
      </c>
    </row>
    <row r="27" spans="1:1" x14ac:dyDescent="0.15">
      <c r="A27" s="45">
        <v>25</v>
      </c>
    </row>
  </sheetData>
  <mergeCells count="3">
    <mergeCell ref="C1:G1"/>
    <mergeCell ref="E2:G2"/>
    <mergeCell ref="A1:B2"/>
  </mergeCells>
  <phoneticPr fontId="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123"/>
  <sheetViews>
    <sheetView tabSelected="1" view="pageBreakPreview" topLeftCell="A46" zoomScaleNormal="100" zoomScaleSheetLayoutView="100" workbookViewId="0">
      <selection activeCell="D118" sqref="D118"/>
    </sheetView>
  </sheetViews>
  <sheetFormatPr defaultRowHeight="13.5" x14ac:dyDescent="0.15"/>
  <cols>
    <col min="1" max="1" width="3.75" style="5" bestFit="1" customWidth="1"/>
    <col min="2" max="2" width="18.75" style="5" customWidth="1"/>
    <col min="3" max="3" width="8.125" style="5" customWidth="1"/>
    <col min="4" max="4" width="6.25" style="5" customWidth="1"/>
    <col min="5" max="5" width="6.375" style="6" customWidth="1"/>
    <col min="6" max="6" width="11.625" style="7" bestFit="1" customWidth="1"/>
    <col min="7" max="7" width="11.625" style="8" customWidth="1"/>
    <col min="8" max="9" width="9.375" style="8" customWidth="1"/>
    <col min="10" max="10" width="9.375" style="5" customWidth="1"/>
    <col min="11" max="16384" width="9" style="5"/>
  </cols>
  <sheetData>
    <row r="1" spans="2:10" x14ac:dyDescent="0.15">
      <c r="B1" s="23"/>
      <c r="C1" s="40"/>
      <c r="D1" s="194" t="s">
        <v>41</v>
      </c>
      <c r="E1" s="195"/>
      <c r="F1" s="194" t="s">
        <v>42</v>
      </c>
      <c r="G1" s="195"/>
      <c r="H1" s="210" t="s">
        <v>43</v>
      </c>
      <c r="I1" s="211"/>
      <c r="J1" s="43" t="s">
        <v>44</v>
      </c>
    </row>
    <row r="2" spans="2:10" x14ac:dyDescent="0.15">
      <c r="D2" s="188"/>
      <c r="E2" s="189"/>
      <c r="F2" s="198"/>
      <c r="G2" s="199"/>
      <c r="H2" s="212"/>
      <c r="I2" s="205"/>
      <c r="J2" s="39"/>
    </row>
    <row r="3" spans="2:10" s="65" customFormat="1" x14ac:dyDescent="0.15">
      <c r="B3" s="64" t="s">
        <v>48</v>
      </c>
      <c r="E3" s="66"/>
      <c r="F3" s="67"/>
      <c r="G3" s="68"/>
      <c r="H3" s="68"/>
      <c r="I3" s="68"/>
    </row>
    <row r="7" spans="2:10" ht="17.25" x14ac:dyDescent="0.15">
      <c r="B7" s="203" t="s">
        <v>105</v>
      </c>
      <c r="C7" s="203"/>
      <c r="D7" s="203"/>
      <c r="E7" s="203"/>
      <c r="F7" s="203"/>
      <c r="G7" s="203"/>
      <c r="H7" s="203"/>
      <c r="I7" s="203"/>
      <c r="J7" s="203"/>
    </row>
    <row r="8" spans="2:10" x14ac:dyDescent="0.15">
      <c r="B8" s="170" t="str">
        <f>E61&amp;"で定めた農用地利用集積計画により利用権が設定された"</f>
        <v>○○年○○月○○日付け○○市町村公告で定めた農用地利用集積計画により利用権が設定された</v>
      </c>
      <c r="D8" s="1"/>
    </row>
    <row r="9" spans="2:10" ht="13.5" customHeight="1" x14ac:dyDescent="0.15">
      <c r="B9" s="201" t="s">
        <v>140</v>
      </c>
      <c r="C9" s="201"/>
      <c r="D9" s="201"/>
      <c r="E9" s="201"/>
      <c r="F9" s="201"/>
      <c r="G9" s="201"/>
      <c r="H9" s="201"/>
      <c r="I9" s="201"/>
      <c r="J9" s="201"/>
    </row>
    <row r="10" spans="2:10" x14ac:dyDescent="0.15">
      <c r="B10" s="201"/>
      <c r="C10" s="201"/>
      <c r="D10" s="201"/>
      <c r="E10" s="201"/>
      <c r="F10" s="201"/>
      <c r="G10" s="201"/>
      <c r="H10" s="201"/>
      <c r="I10" s="201"/>
      <c r="J10" s="201"/>
    </row>
    <row r="11" spans="2:10" x14ac:dyDescent="0.15">
      <c r="B11" s="206" t="s">
        <v>123</v>
      </c>
      <c r="C11" s="207"/>
      <c r="D11" s="207"/>
      <c r="E11" s="207"/>
      <c r="F11" s="207"/>
      <c r="G11" s="207"/>
      <c r="H11" s="207"/>
      <c r="I11" s="207"/>
      <c r="J11" s="207"/>
    </row>
    <row r="12" spans="2:10" x14ac:dyDescent="0.15">
      <c r="G12" s="8" t="str">
        <f>IF(貼付用!M3="","",貼付用!M3)</f>
        <v/>
      </c>
    </row>
    <row r="13" spans="2:10" x14ac:dyDescent="0.15">
      <c r="F13" s="8" t="s">
        <v>0</v>
      </c>
      <c r="G13" s="208" t="str">
        <f>IF(貼付用!N3="",貼付用!L3,貼付用!L3&amp;"(電話"&amp;貼付用!N3&amp;")")</f>
        <v>住所</v>
      </c>
      <c r="H13" s="208"/>
      <c r="I13" s="208"/>
      <c r="J13" s="208"/>
    </row>
    <row r="14" spans="2:10" x14ac:dyDescent="0.15">
      <c r="F14" s="8"/>
      <c r="G14" s="209" t="str">
        <f>IF(貼付用!I3="",貼付用!K3,貼付用!I3)</f>
        <v>氏名</v>
      </c>
      <c r="H14" s="209"/>
      <c r="I14" s="209"/>
      <c r="J14" s="44" t="s">
        <v>46</v>
      </c>
    </row>
    <row r="15" spans="2:10" x14ac:dyDescent="0.15">
      <c r="F15" s="8"/>
      <c r="G15" s="41"/>
      <c r="H15" s="41"/>
      <c r="I15" s="41"/>
      <c r="J15" s="6"/>
    </row>
    <row r="16" spans="2:10" x14ac:dyDescent="0.15">
      <c r="F16" s="8"/>
    </row>
    <row r="17" spans="1:10" x14ac:dyDescent="0.15">
      <c r="F17" s="8" t="s">
        <v>9</v>
      </c>
      <c r="G17" s="8" t="s">
        <v>4</v>
      </c>
    </row>
    <row r="18" spans="1:10" x14ac:dyDescent="0.15">
      <c r="F18" s="8"/>
      <c r="G18" s="8" t="s">
        <v>3</v>
      </c>
    </row>
    <row r="19" spans="1:10" x14ac:dyDescent="0.15">
      <c r="F19" s="8"/>
      <c r="G19" s="167" t="s">
        <v>122</v>
      </c>
    </row>
    <row r="20" spans="1:10" x14ac:dyDescent="0.15">
      <c r="F20" s="8"/>
    </row>
    <row r="21" spans="1:10" x14ac:dyDescent="0.15">
      <c r="B21" s="172" t="str">
        <f>+C24&amp;"農業委員会会長  様"</f>
        <v>○○市町村農業委員会会長  様</v>
      </c>
    </row>
    <row r="22" spans="1:10" x14ac:dyDescent="0.15">
      <c r="B22" s="187" t="s">
        <v>1</v>
      </c>
      <c r="C22" s="187"/>
      <c r="D22" s="187"/>
      <c r="E22" s="187"/>
      <c r="F22" s="187"/>
      <c r="G22" s="187"/>
      <c r="H22" s="187"/>
      <c r="I22" s="187"/>
      <c r="J22" s="187"/>
    </row>
    <row r="23" spans="1:10" x14ac:dyDescent="0.15">
      <c r="B23" s="28" t="s">
        <v>17</v>
      </c>
      <c r="C23" s="7"/>
      <c r="D23" s="7"/>
      <c r="E23" s="7"/>
      <c r="G23" s="7"/>
      <c r="H23" s="7"/>
      <c r="I23" s="7"/>
      <c r="J23" s="7"/>
    </row>
    <row r="24" spans="1:10" x14ac:dyDescent="0.15">
      <c r="B24" s="9" t="s">
        <v>12</v>
      </c>
      <c r="C24" s="169" t="str">
        <f>貼付用!O3</f>
        <v>○○市町村</v>
      </c>
      <c r="D24" s="188" t="s">
        <v>11</v>
      </c>
      <c r="E24" s="189"/>
      <c r="F24" s="188" t="s">
        <v>2</v>
      </c>
      <c r="G24" s="189"/>
      <c r="H24" s="204" t="s">
        <v>107</v>
      </c>
      <c r="I24" s="205"/>
      <c r="J24" s="192" t="s">
        <v>106</v>
      </c>
    </row>
    <row r="25" spans="1:10" ht="27.75" customHeight="1" x14ac:dyDescent="0.15">
      <c r="B25" s="10" t="s">
        <v>10</v>
      </c>
      <c r="C25" s="11" t="s">
        <v>13</v>
      </c>
      <c r="D25" s="12" t="s">
        <v>16</v>
      </c>
      <c r="E25" s="11" t="s">
        <v>8</v>
      </c>
      <c r="F25" s="11" t="s">
        <v>6</v>
      </c>
      <c r="G25" s="11" t="s">
        <v>7</v>
      </c>
      <c r="H25" s="12" t="s">
        <v>14</v>
      </c>
      <c r="I25" s="12" t="s">
        <v>15</v>
      </c>
      <c r="J25" s="193"/>
    </row>
    <row r="26" spans="1:10" x14ac:dyDescent="0.15">
      <c r="A26" s="5">
        <v>1</v>
      </c>
      <c r="B26" s="3" t="str">
        <f>貼付用!P3</f>
        <v>　</v>
      </c>
      <c r="C26" s="37" t="str">
        <f>貼付用!Q3</f>
        <v>　</v>
      </c>
      <c r="D26" s="24" t="str">
        <f>貼付用!R3</f>
        <v>　</v>
      </c>
      <c r="E26" s="24" t="str">
        <f>貼付用!S3</f>
        <v>　</v>
      </c>
      <c r="F26" s="25" t="str">
        <f>貼付用!T3</f>
        <v>　</v>
      </c>
      <c r="G26" s="25" t="str">
        <f>貼付用!U3</f>
        <v>　</v>
      </c>
      <c r="H26" s="26" t="str">
        <f>貼付用!Y3</f>
        <v>　</v>
      </c>
      <c r="I26" s="26" t="str">
        <f>貼付用!Z3</f>
        <v>　</v>
      </c>
      <c r="J26" s="27" t="str">
        <f>貼付用!W3</f>
        <v>　</v>
      </c>
    </row>
    <row r="27" spans="1:10" x14ac:dyDescent="0.15">
      <c r="A27" s="5">
        <v>2</v>
      </c>
      <c r="B27" s="3" t="str">
        <f>IF(AND(貼付用!P3="",貼付用!P4=""),"",IF(貼付用!P4="","以下余白",貼付用!P4))</f>
        <v>以下余白</v>
      </c>
      <c r="C27" s="38" t="str">
        <f>IF(貼付用!Q4="","",貼付用!Q4)</f>
        <v/>
      </c>
      <c r="D27" s="24" t="str">
        <f>IF(貼付用!R4="","",貼付用!R4)</f>
        <v/>
      </c>
      <c r="E27" s="24" t="str">
        <f>IF(貼付用!S4="","",貼付用!S4)</f>
        <v/>
      </c>
      <c r="F27" s="25" t="str">
        <f>IF(貼付用!T4="","",貼付用!T4)</f>
        <v/>
      </c>
      <c r="G27" s="25" t="str">
        <f>IF(貼付用!U4="","",貼付用!U4)</f>
        <v/>
      </c>
      <c r="H27" s="26" t="str">
        <f>IF(貼付用!Y4="","",貼付用!Y4)</f>
        <v/>
      </c>
      <c r="I27" s="26" t="str">
        <f>IF(貼付用!Z4="","",貼付用!Z4)</f>
        <v/>
      </c>
      <c r="J27" s="27" t="str">
        <f>IF(貼付用!W4="","",貼付用!W4)</f>
        <v/>
      </c>
    </row>
    <row r="28" spans="1:10" x14ac:dyDescent="0.15">
      <c r="A28" s="5">
        <v>3</v>
      </c>
      <c r="B28" s="3" t="str">
        <f>IF(AND(貼付用!P4="",貼付用!P5=""),"",IF(貼付用!P5="","以下余白",貼付用!P5))</f>
        <v/>
      </c>
      <c r="C28" s="38" t="str">
        <f>IF(貼付用!Q5="","",貼付用!Q5)</f>
        <v/>
      </c>
      <c r="D28" s="24" t="str">
        <f>IF(貼付用!R5="","",貼付用!R5)</f>
        <v/>
      </c>
      <c r="E28" s="24" t="str">
        <f>IF(貼付用!S5="","",貼付用!S5)</f>
        <v/>
      </c>
      <c r="F28" s="25" t="str">
        <f>IF(貼付用!T5="","",貼付用!T5)</f>
        <v/>
      </c>
      <c r="G28" s="25" t="str">
        <f>IF(貼付用!U5="","",貼付用!U5)</f>
        <v/>
      </c>
      <c r="H28" s="26" t="str">
        <f>IF(貼付用!Y5="","",貼付用!Y5)</f>
        <v/>
      </c>
      <c r="I28" s="26" t="str">
        <f>IF(貼付用!Z5="","",貼付用!Z5)</f>
        <v/>
      </c>
      <c r="J28" s="27" t="str">
        <f>IF(貼付用!W5="","",貼付用!W5)</f>
        <v/>
      </c>
    </row>
    <row r="29" spans="1:10" x14ac:dyDescent="0.15">
      <c r="A29" s="5">
        <v>4</v>
      </c>
      <c r="B29" s="3" t="str">
        <f>IF(AND(貼付用!P5="",貼付用!P6=""),"",IF(貼付用!P6="","以下余白",貼付用!P6))</f>
        <v/>
      </c>
      <c r="C29" s="38" t="str">
        <f>IF(貼付用!Q6="","",貼付用!Q6)</f>
        <v/>
      </c>
      <c r="D29" s="24" t="str">
        <f>IF(貼付用!R6="","",貼付用!R6)</f>
        <v/>
      </c>
      <c r="E29" s="24" t="str">
        <f>IF(貼付用!S6="","",貼付用!S6)</f>
        <v/>
      </c>
      <c r="F29" s="25" t="str">
        <f>IF(貼付用!T6="","",貼付用!T6)</f>
        <v/>
      </c>
      <c r="G29" s="25" t="str">
        <f>IF(貼付用!U6="","",貼付用!U6)</f>
        <v/>
      </c>
      <c r="H29" s="26" t="str">
        <f>IF(貼付用!Y6="","",貼付用!Y6)</f>
        <v/>
      </c>
      <c r="I29" s="26" t="str">
        <f>IF(貼付用!Z6="","",貼付用!Z6)</f>
        <v/>
      </c>
      <c r="J29" s="27" t="str">
        <f>IF(貼付用!W6="","",貼付用!W6)</f>
        <v/>
      </c>
    </row>
    <row r="30" spans="1:10" x14ac:dyDescent="0.15">
      <c r="A30" s="5">
        <v>5</v>
      </c>
      <c r="B30" s="3" t="str">
        <f>IF(AND(貼付用!P6="",貼付用!P7=""),"",IF(貼付用!P7="","以下余白",貼付用!P7))</f>
        <v/>
      </c>
      <c r="C30" s="38" t="str">
        <f>IF(貼付用!Q7="","",貼付用!Q7)</f>
        <v/>
      </c>
      <c r="D30" s="24" t="str">
        <f>IF(貼付用!R7="","",貼付用!R7)</f>
        <v/>
      </c>
      <c r="E30" s="24" t="str">
        <f>IF(貼付用!S7="","",貼付用!S7)</f>
        <v/>
      </c>
      <c r="F30" s="25" t="str">
        <f>IF(貼付用!T7="","",貼付用!T7)</f>
        <v/>
      </c>
      <c r="G30" s="25" t="str">
        <f>IF(貼付用!U7="","",貼付用!U7)</f>
        <v/>
      </c>
      <c r="H30" s="26" t="str">
        <f>IF(貼付用!Y7="","",貼付用!Y7)</f>
        <v/>
      </c>
      <c r="I30" s="26" t="str">
        <f>IF(貼付用!Z7="","",貼付用!Z7)</f>
        <v/>
      </c>
      <c r="J30" s="27" t="str">
        <f>IF(貼付用!W7="","",貼付用!W7)</f>
        <v/>
      </c>
    </row>
    <row r="31" spans="1:10" x14ac:dyDescent="0.15">
      <c r="A31" s="5">
        <v>6</v>
      </c>
      <c r="B31" s="3" t="str">
        <f>IF(AND(貼付用!P7="",貼付用!P8=""),"",IF(貼付用!P8="","以下余白",貼付用!P8))</f>
        <v/>
      </c>
      <c r="C31" s="38" t="str">
        <f>IF(貼付用!Q8="","",貼付用!Q8)</f>
        <v/>
      </c>
      <c r="D31" s="24" t="str">
        <f>IF(貼付用!R8="","",貼付用!R8)</f>
        <v/>
      </c>
      <c r="E31" s="24" t="str">
        <f>IF(貼付用!S8="","",貼付用!S8)</f>
        <v/>
      </c>
      <c r="F31" s="25" t="str">
        <f>IF(貼付用!T8="","",貼付用!T8)</f>
        <v/>
      </c>
      <c r="G31" s="25" t="str">
        <f>IF(貼付用!U8="","",貼付用!U8)</f>
        <v/>
      </c>
      <c r="H31" s="26" t="str">
        <f>IF(貼付用!Y8="","",貼付用!Y8)</f>
        <v/>
      </c>
      <c r="I31" s="26" t="str">
        <f>IF(貼付用!Z8="","",貼付用!Z8)</f>
        <v/>
      </c>
      <c r="J31" s="27" t="str">
        <f>IF(貼付用!W8="","",貼付用!W8)</f>
        <v/>
      </c>
    </row>
    <row r="32" spans="1:10" x14ac:dyDescent="0.15">
      <c r="A32" s="5">
        <v>7</v>
      </c>
      <c r="B32" s="3" t="str">
        <f>IF(AND(貼付用!P8="",貼付用!P9=""),"",IF(貼付用!P9="","以下余白",貼付用!P9))</f>
        <v/>
      </c>
      <c r="C32" s="38" t="str">
        <f>IF(貼付用!Q9="","",貼付用!Q9)</f>
        <v/>
      </c>
      <c r="D32" s="24" t="str">
        <f>IF(貼付用!R9="","",貼付用!R9)</f>
        <v/>
      </c>
      <c r="E32" s="24" t="str">
        <f>IF(貼付用!S9="","",貼付用!S9)</f>
        <v/>
      </c>
      <c r="F32" s="25" t="str">
        <f>IF(貼付用!T9="","",貼付用!T9)</f>
        <v/>
      </c>
      <c r="G32" s="25" t="str">
        <f>IF(貼付用!U9="","",貼付用!U9)</f>
        <v/>
      </c>
      <c r="H32" s="26" t="str">
        <f>IF(貼付用!Y9="","",貼付用!Y9)</f>
        <v/>
      </c>
      <c r="I32" s="26" t="str">
        <f>IF(貼付用!Z9="","",貼付用!Z9)</f>
        <v/>
      </c>
      <c r="J32" s="27" t="str">
        <f>IF(貼付用!W9="","",貼付用!W9)</f>
        <v/>
      </c>
    </row>
    <row r="33" spans="1:10" x14ac:dyDescent="0.15">
      <c r="A33" s="5">
        <v>8</v>
      </c>
      <c r="B33" s="3" t="str">
        <f>IF(AND(貼付用!P9="",貼付用!P10=""),"",IF(貼付用!P10="","以下余白",貼付用!P10))</f>
        <v/>
      </c>
      <c r="C33" s="38" t="str">
        <f>IF(貼付用!Q10="","",貼付用!Q10)</f>
        <v/>
      </c>
      <c r="D33" s="24" t="str">
        <f>IF(貼付用!R10="","",貼付用!R10)</f>
        <v/>
      </c>
      <c r="E33" s="24" t="str">
        <f>IF(貼付用!S10="","",貼付用!S10)</f>
        <v/>
      </c>
      <c r="F33" s="25" t="str">
        <f>IF(貼付用!T10="","",貼付用!T10)</f>
        <v/>
      </c>
      <c r="G33" s="25" t="str">
        <f>IF(貼付用!U10="","",貼付用!U10)</f>
        <v/>
      </c>
      <c r="H33" s="26" t="str">
        <f>IF(貼付用!Y10="","",貼付用!Y10)</f>
        <v/>
      </c>
      <c r="I33" s="26" t="str">
        <f>IF(貼付用!Z10="","",貼付用!Z10)</f>
        <v/>
      </c>
      <c r="J33" s="27" t="str">
        <f>IF(貼付用!W10="","",貼付用!W10)</f>
        <v/>
      </c>
    </row>
    <row r="34" spans="1:10" x14ac:dyDescent="0.15">
      <c r="A34" s="5">
        <v>9</v>
      </c>
      <c r="B34" s="3" t="str">
        <f>IF(AND(貼付用!P10="",貼付用!P11=""),"",IF(貼付用!P11="","以下余白",貼付用!P11))</f>
        <v/>
      </c>
      <c r="C34" s="38" t="str">
        <f>IF(貼付用!Q11="","",貼付用!Q11)</f>
        <v/>
      </c>
      <c r="D34" s="24" t="str">
        <f>IF(貼付用!R11="","",貼付用!R11)</f>
        <v/>
      </c>
      <c r="E34" s="24" t="str">
        <f>IF(貼付用!S11="","",貼付用!S11)</f>
        <v/>
      </c>
      <c r="F34" s="25" t="str">
        <f>IF(貼付用!T11="","",貼付用!T11)</f>
        <v/>
      </c>
      <c r="G34" s="25" t="str">
        <f>IF(貼付用!U11="","",貼付用!U11)</f>
        <v/>
      </c>
      <c r="H34" s="26" t="str">
        <f>IF(貼付用!Y11="","",貼付用!Y11)</f>
        <v/>
      </c>
      <c r="I34" s="26" t="str">
        <f>IF(貼付用!Z11="","",貼付用!Z11)</f>
        <v/>
      </c>
      <c r="J34" s="27" t="str">
        <f>IF(貼付用!W11="","",貼付用!W11)</f>
        <v/>
      </c>
    </row>
    <row r="35" spans="1:10" x14ac:dyDescent="0.15">
      <c r="A35" s="5">
        <v>10</v>
      </c>
      <c r="B35" s="3" t="str">
        <f>IF(AND(貼付用!P11="",貼付用!P12=""),"",IF(貼付用!P12="","以下余白",貼付用!P12))</f>
        <v/>
      </c>
      <c r="C35" s="38" t="str">
        <f>IF(貼付用!Q12="","",貼付用!Q12)</f>
        <v/>
      </c>
      <c r="D35" s="24" t="str">
        <f>IF(貼付用!R12="","",貼付用!R12)</f>
        <v/>
      </c>
      <c r="E35" s="24" t="str">
        <f>IF(貼付用!S12="","",貼付用!S12)</f>
        <v/>
      </c>
      <c r="F35" s="25" t="str">
        <f>IF(貼付用!T12="","",貼付用!T12)</f>
        <v/>
      </c>
      <c r="G35" s="25" t="str">
        <f>IF(貼付用!U12="","",貼付用!U12)</f>
        <v/>
      </c>
      <c r="H35" s="26" t="str">
        <f>IF(貼付用!Y12="","",貼付用!Y12)</f>
        <v/>
      </c>
      <c r="I35" s="26" t="str">
        <f>IF(貼付用!Z12="","",貼付用!Z12)</f>
        <v/>
      </c>
      <c r="J35" s="27" t="str">
        <f>IF(貼付用!W12="","",貼付用!W12)</f>
        <v/>
      </c>
    </row>
    <row r="36" spans="1:10" x14ac:dyDescent="0.15">
      <c r="A36" s="5">
        <v>11</v>
      </c>
      <c r="B36" s="3" t="str">
        <f>IF(AND(貼付用!P12="",貼付用!P13=""),"",IF(貼付用!P13="","以下余白",貼付用!P13))</f>
        <v/>
      </c>
      <c r="C36" s="38" t="str">
        <f>IF(貼付用!Q13="","",貼付用!Q13)</f>
        <v/>
      </c>
      <c r="D36" s="24" t="str">
        <f>IF(貼付用!R13="","",貼付用!R13)</f>
        <v/>
      </c>
      <c r="E36" s="24" t="str">
        <f>IF(貼付用!S13="","",貼付用!S13)</f>
        <v/>
      </c>
      <c r="F36" s="25" t="str">
        <f>IF(貼付用!T13="","",貼付用!T13)</f>
        <v/>
      </c>
      <c r="G36" s="25" t="str">
        <f>IF(貼付用!U13="","",貼付用!U13)</f>
        <v/>
      </c>
      <c r="H36" s="26" t="str">
        <f>IF(貼付用!Y13="","",貼付用!Y13)</f>
        <v/>
      </c>
      <c r="I36" s="26" t="str">
        <f>IF(貼付用!Z13="","",貼付用!Z13)</f>
        <v/>
      </c>
      <c r="J36" s="27" t="str">
        <f>IF(貼付用!W13="","",貼付用!W13)</f>
        <v/>
      </c>
    </row>
    <row r="37" spans="1:10" x14ac:dyDescent="0.15">
      <c r="A37" s="5">
        <v>12</v>
      </c>
      <c r="B37" s="3" t="str">
        <f>IF(AND(貼付用!P13="",貼付用!P14=""),"",IF(貼付用!P14="","以下余白",貼付用!P14))</f>
        <v/>
      </c>
      <c r="C37" s="38" t="str">
        <f>IF(貼付用!Q14="","",貼付用!Q14)</f>
        <v/>
      </c>
      <c r="D37" s="24" t="str">
        <f>IF(貼付用!R14="","",貼付用!R14)</f>
        <v/>
      </c>
      <c r="E37" s="24" t="str">
        <f>IF(貼付用!S14="","",貼付用!S14)</f>
        <v/>
      </c>
      <c r="F37" s="25" t="str">
        <f>IF(貼付用!T14="","",貼付用!T14)</f>
        <v/>
      </c>
      <c r="G37" s="25" t="str">
        <f>IF(貼付用!U14="","",貼付用!U14)</f>
        <v/>
      </c>
      <c r="H37" s="26" t="str">
        <f>IF(貼付用!Y14="","",貼付用!Y14)</f>
        <v/>
      </c>
      <c r="I37" s="26" t="str">
        <f>IF(貼付用!Z14="","",貼付用!Z14)</f>
        <v/>
      </c>
      <c r="J37" s="27" t="str">
        <f>IF(貼付用!W14="","",貼付用!W14)</f>
        <v/>
      </c>
    </row>
    <row r="38" spans="1:10" x14ac:dyDescent="0.15">
      <c r="A38" s="5">
        <v>13</v>
      </c>
      <c r="B38" s="3" t="str">
        <f>IF(AND(貼付用!P14="",貼付用!P15=""),"",IF(貼付用!P15="","以下余白",貼付用!P15))</f>
        <v/>
      </c>
      <c r="C38" s="38" t="str">
        <f>IF(貼付用!Q15="","",貼付用!Q15)</f>
        <v/>
      </c>
      <c r="D38" s="24" t="str">
        <f>IF(貼付用!R15="","",貼付用!R15)</f>
        <v/>
      </c>
      <c r="E38" s="24" t="str">
        <f>IF(貼付用!S15="","",貼付用!S15)</f>
        <v/>
      </c>
      <c r="F38" s="25" t="str">
        <f>IF(貼付用!T15="","",貼付用!T15)</f>
        <v/>
      </c>
      <c r="G38" s="25" t="str">
        <f>IF(貼付用!U15="","",貼付用!U15)</f>
        <v/>
      </c>
      <c r="H38" s="26" t="str">
        <f>IF(貼付用!Y15="","",貼付用!Y15)</f>
        <v/>
      </c>
      <c r="I38" s="26" t="str">
        <f>IF(貼付用!Z15="","",貼付用!Z15)</f>
        <v/>
      </c>
      <c r="J38" s="27" t="str">
        <f>IF(貼付用!W15="","",貼付用!W15)</f>
        <v/>
      </c>
    </row>
    <row r="39" spans="1:10" x14ac:dyDescent="0.15">
      <c r="A39" s="5">
        <v>14</v>
      </c>
      <c r="B39" s="3" t="str">
        <f>IF(AND(貼付用!P15="",貼付用!P16=""),"",IF(貼付用!P16="","以下余白",貼付用!P16))</f>
        <v/>
      </c>
      <c r="C39" s="38" t="str">
        <f>IF(貼付用!Q16="","",貼付用!Q16)</f>
        <v/>
      </c>
      <c r="D39" s="24" t="str">
        <f>IF(貼付用!R16="","",貼付用!R16)</f>
        <v/>
      </c>
      <c r="E39" s="24" t="str">
        <f>IF(貼付用!S16="","",貼付用!S16)</f>
        <v/>
      </c>
      <c r="F39" s="25" t="str">
        <f>IF(貼付用!T16="","",貼付用!T16)</f>
        <v/>
      </c>
      <c r="G39" s="25" t="str">
        <f>IF(貼付用!U16="","",貼付用!U16)</f>
        <v/>
      </c>
      <c r="H39" s="26" t="str">
        <f>IF(貼付用!Y16="","",貼付用!Y16)</f>
        <v/>
      </c>
      <c r="I39" s="26" t="str">
        <f>IF(貼付用!Z16="","",貼付用!Z16)</f>
        <v/>
      </c>
      <c r="J39" s="27" t="str">
        <f>IF(貼付用!W16="","",貼付用!W16)</f>
        <v/>
      </c>
    </row>
    <row r="40" spans="1:10" x14ac:dyDescent="0.15">
      <c r="A40" s="5">
        <v>15</v>
      </c>
      <c r="B40" s="3" t="str">
        <f>IF(AND(貼付用!P16="",貼付用!P17=""),"",IF(貼付用!P17="","以下余白",貼付用!P17))</f>
        <v/>
      </c>
      <c r="C40" s="38" t="str">
        <f>IF(貼付用!Q17="","",貼付用!Q17)</f>
        <v/>
      </c>
      <c r="D40" s="24" t="str">
        <f>IF(貼付用!R17="","",貼付用!R17)</f>
        <v/>
      </c>
      <c r="E40" s="24" t="str">
        <f>IF(貼付用!S17="","",貼付用!S17)</f>
        <v/>
      </c>
      <c r="F40" s="25" t="str">
        <f>IF(貼付用!T17="","",貼付用!T17)</f>
        <v/>
      </c>
      <c r="G40" s="25" t="str">
        <f>IF(貼付用!U17="","",貼付用!U17)</f>
        <v/>
      </c>
      <c r="H40" s="26" t="str">
        <f>IF(貼付用!Y17="","",貼付用!Y17)</f>
        <v/>
      </c>
      <c r="I40" s="26" t="str">
        <f>IF(貼付用!Z17="","",貼付用!Z17)</f>
        <v/>
      </c>
      <c r="J40" s="27" t="str">
        <f>IF(貼付用!W17="","",貼付用!W17)</f>
        <v/>
      </c>
    </row>
    <row r="41" spans="1:10" x14ac:dyDescent="0.15">
      <c r="A41" s="5">
        <v>16</v>
      </c>
      <c r="B41" s="3" t="str">
        <f>IF(AND(貼付用!P17="",貼付用!P18=""),"",IF(貼付用!P18="","以下余白",貼付用!P18))</f>
        <v/>
      </c>
      <c r="C41" s="38" t="str">
        <f>IF(貼付用!Q18="","",貼付用!Q18)</f>
        <v/>
      </c>
      <c r="D41" s="24" t="str">
        <f>IF(貼付用!R18="","",貼付用!R18)</f>
        <v/>
      </c>
      <c r="E41" s="24" t="str">
        <f>IF(貼付用!S18="","",貼付用!S18)</f>
        <v/>
      </c>
      <c r="F41" s="25" t="str">
        <f>IF(貼付用!T18="","",貼付用!T18)</f>
        <v/>
      </c>
      <c r="G41" s="25" t="str">
        <f>IF(貼付用!U18="","",貼付用!U18)</f>
        <v/>
      </c>
      <c r="H41" s="26" t="str">
        <f>IF(貼付用!Y18="","",貼付用!Y18)</f>
        <v/>
      </c>
      <c r="I41" s="26" t="str">
        <f>IF(貼付用!Z18="","",貼付用!Z18)</f>
        <v/>
      </c>
      <c r="J41" s="27" t="str">
        <f>IF(貼付用!W18="","",貼付用!W18)</f>
        <v/>
      </c>
    </row>
    <row r="42" spans="1:10" x14ac:dyDescent="0.15">
      <c r="A42" s="5">
        <v>17</v>
      </c>
      <c r="B42" s="3" t="str">
        <f>IF(AND(貼付用!P18="",貼付用!P19=""),"",IF(貼付用!P19="","以下余白",貼付用!P19))</f>
        <v/>
      </c>
      <c r="C42" s="38" t="str">
        <f>IF(貼付用!Q19="","",貼付用!Q19)</f>
        <v/>
      </c>
      <c r="D42" s="24" t="str">
        <f>IF(貼付用!R19="","",貼付用!R19)</f>
        <v/>
      </c>
      <c r="E42" s="24" t="str">
        <f>IF(貼付用!S19="","",貼付用!S19)</f>
        <v/>
      </c>
      <c r="F42" s="25" t="str">
        <f>IF(貼付用!T19="","",貼付用!T19)</f>
        <v/>
      </c>
      <c r="G42" s="25" t="str">
        <f>IF(貼付用!U19="","",貼付用!U19)</f>
        <v/>
      </c>
      <c r="H42" s="26" t="str">
        <f>IF(貼付用!Y19="","",貼付用!Y19)</f>
        <v/>
      </c>
      <c r="I42" s="26" t="str">
        <f>IF(貼付用!Z19="","",貼付用!Z19)</f>
        <v/>
      </c>
      <c r="J42" s="27" t="str">
        <f>IF(貼付用!W19="","",貼付用!W19)</f>
        <v/>
      </c>
    </row>
    <row r="43" spans="1:10" x14ac:dyDescent="0.15">
      <c r="A43" s="5">
        <v>18</v>
      </c>
      <c r="B43" s="3" t="str">
        <f>IF(AND(貼付用!P19="",貼付用!P20=""),"",IF(貼付用!P20="","以下余白",貼付用!P20))</f>
        <v/>
      </c>
      <c r="C43" s="38" t="str">
        <f>IF(貼付用!Q20="","",貼付用!Q20)</f>
        <v/>
      </c>
      <c r="D43" s="24" t="str">
        <f>IF(貼付用!R20="","",貼付用!R20)</f>
        <v/>
      </c>
      <c r="E43" s="24" t="str">
        <f>IF(貼付用!S20="","",貼付用!S20)</f>
        <v/>
      </c>
      <c r="F43" s="25" t="str">
        <f>IF(貼付用!T20="","",貼付用!T20)</f>
        <v/>
      </c>
      <c r="G43" s="25" t="str">
        <f>IF(貼付用!U20="","",貼付用!U20)</f>
        <v/>
      </c>
      <c r="H43" s="26" t="str">
        <f>IF(貼付用!Y20="","",貼付用!Y20)</f>
        <v/>
      </c>
      <c r="I43" s="26" t="str">
        <f>IF(貼付用!Z20="","",貼付用!Z20)</f>
        <v/>
      </c>
      <c r="J43" s="27" t="str">
        <f>IF(貼付用!W20="","",貼付用!W20)</f>
        <v/>
      </c>
    </row>
    <row r="44" spans="1:10" x14ac:dyDescent="0.15">
      <c r="A44" s="5">
        <v>19</v>
      </c>
      <c r="B44" s="3" t="str">
        <f>IF(AND(貼付用!P20="",貼付用!P21=""),"",IF(貼付用!P21="","以下余白",貼付用!P21))</f>
        <v/>
      </c>
      <c r="C44" s="38" t="str">
        <f>IF(貼付用!Q21="","",貼付用!Q21)</f>
        <v/>
      </c>
      <c r="D44" s="24" t="str">
        <f>IF(貼付用!R21="","",貼付用!R21)</f>
        <v/>
      </c>
      <c r="E44" s="24" t="str">
        <f>IF(貼付用!S21="","",貼付用!S21)</f>
        <v/>
      </c>
      <c r="F44" s="25" t="str">
        <f>IF(貼付用!T21="","",貼付用!T21)</f>
        <v/>
      </c>
      <c r="G44" s="25" t="str">
        <f>IF(貼付用!U21="","",貼付用!U21)</f>
        <v/>
      </c>
      <c r="H44" s="26" t="str">
        <f>IF(貼付用!Y21="","",貼付用!Y21)</f>
        <v/>
      </c>
      <c r="I44" s="26" t="str">
        <f>IF(貼付用!Z21="","",貼付用!Z21)</f>
        <v/>
      </c>
      <c r="J44" s="27" t="str">
        <f>IF(貼付用!W21="","",貼付用!W21)</f>
        <v/>
      </c>
    </row>
    <row r="45" spans="1:10" x14ac:dyDescent="0.15">
      <c r="A45" s="5">
        <v>20</v>
      </c>
      <c r="B45" s="3" t="str">
        <f>IF(AND(貼付用!P21="",貼付用!P22=""),"",IF(貼付用!P22="","以下余白",貼付用!P22))</f>
        <v/>
      </c>
      <c r="C45" s="38" t="str">
        <f>IF(貼付用!Q22="","",貼付用!Q22)</f>
        <v/>
      </c>
      <c r="D45" s="24" t="str">
        <f>IF(貼付用!R22="","",貼付用!R22)</f>
        <v/>
      </c>
      <c r="E45" s="24" t="str">
        <f>IF(貼付用!S22="","",貼付用!S22)</f>
        <v/>
      </c>
      <c r="F45" s="25" t="str">
        <f>IF(貼付用!T22="","",貼付用!T22)</f>
        <v/>
      </c>
      <c r="G45" s="25" t="str">
        <f>IF(貼付用!U22="","",貼付用!U22)</f>
        <v/>
      </c>
      <c r="H45" s="26" t="str">
        <f>IF(貼付用!Y22="","",貼付用!Y22)</f>
        <v/>
      </c>
      <c r="I45" s="26" t="str">
        <f>IF(貼付用!Z22="","",貼付用!Z22)</f>
        <v/>
      </c>
      <c r="J45" s="27" t="str">
        <f>IF(貼付用!W22="","",貼付用!W22)</f>
        <v/>
      </c>
    </row>
    <row r="46" spans="1:10" x14ac:dyDescent="0.15">
      <c r="A46" s="5">
        <v>21</v>
      </c>
      <c r="B46" s="3" t="str">
        <f>IF(AND(貼付用!P22="",貼付用!P23=""),"",IF(貼付用!P23="","以下余白",貼付用!P23))</f>
        <v/>
      </c>
      <c r="C46" s="38" t="str">
        <f>IF(貼付用!Q23="","",貼付用!Q23)</f>
        <v/>
      </c>
      <c r="D46" s="24" t="str">
        <f>IF(貼付用!R23="","",貼付用!R23)</f>
        <v/>
      </c>
      <c r="E46" s="24" t="str">
        <f>IF(貼付用!S23="","",貼付用!S23)</f>
        <v/>
      </c>
      <c r="F46" s="25" t="str">
        <f>IF(貼付用!T23="","",貼付用!T23)</f>
        <v/>
      </c>
      <c r="G46" s="25" t="str">
        <f>IF(貼付用!U23="","",貼付用!U23)</f>
        <v/>
      </c>
      <c r="H46" s="26" t="str">
        <f>IF(貼付用!Y23="","",貼付用!Y23)</f>
        <v/>
      </c>
      <c r="I46" s="26" t="str">
        <f>IF(貼付用!Z23="","",貼付用!Z23)</f>
        <v/>
      </c>
      <c r="J46" s="27" t="str">
        <f>IF(貼付用!W23="","",貼付用!W23)</f>
        <v/>
      </c>
    </row>
    <row r="47" spans="1:10" x14ac:dyDescent="0.15">
      <c r="A47" s="5">
        <v>22</v>
      </c>
      <c r="B47" s="3" t="str">
        <f>IF(AND(貼付用!P23="",貼付用!P24=""),"",IF(貼付用!P24="","以下余白",貼付用!P24))</f>
        <v/>
      </c>
      <c r="C47" s="38" t="str">
        <f>IF(貼付用!Q24="","",貼付用!Q24)</f>
        <v/>
      </c>
      <c r="D47" s="24" t="str">
        <f>IF(貼付用!R24="","",貼付用!R24)</f>
        <v/>
      </c>
      <c r="E47" s="24" t="str">
        <f>IF(貼付用!S24="","",貼付用!S24)</f>
        <v/>
      </c>
      <c r="F47" s="25" t="str">
        <f>IF(貼付用!T24="","",貼付用!T24)</f>
        <v/>
      </c>
      <c r="G47" s="25" t="str">
        <f>IF(貼付用!U24="","",貼付用!U24)</f>
        <v/>
      </c>
      <c r="H47" s="26" t="str">
        <f>IF(貼付用!Y24="","",貼付用!Y24)</f>
        <v/>
      </c>
      <c r="I47" s="26" t="str">
        <f>IF(貼付用!Z24="","",貼付用!Z24)</f>
        <v/>
      </c>
      <c r="J47" s="27" t="str">
        <f>IF(貼付用!W24="","",貼付用!W24)</f>
        <v/>
      </c>
    </row>
    <row r="48" spans="1:10" x14ac:dyDescent="0.15">
      <c r="A48" s="5">
        <v>23</v>
      </c>
      <c r="B48" s="3" t="str">
        <f>IF(AND(貼付用!P24="",貼付用!P25=""),"",IF(貼付用!P25="","以下余白",貼付用!P25))</f>
        <v/>
      </c>
      <c r="C48" s="38" t="str">
        <f>IF(貼付用!Q25="","",貼付用!Q25)</f>
        <v/>
      </c>
      <c r="D48" s="24" t="str">
        <f>IF(貼付用!R25="","",貼付用!R25)</f>
        <v/>
      </c>
      <c r="E48" s="24" t="str">
        <f>IF(貼付用!S25="","",貼付用!S25)</f>
        <v/>
      </c>
      <c r="F48" s="25" t="str">
        <f>IF(貼付用!T25="","",貼付用!T25)</f>
        <v/>
      </c>
      <c r="G48" s="25" t="str">
        <f>IF(貼付用!U25="","",貼付用!U25)</f>
        <v/>
      </c>
      <c r="H48" s="26" t="str">
        <f>IF(貼付用!Y25="","",貼付用!Y25)</f>
        <v/>
      </c>
      <c r="I48" s="26" t="str">
        <f>IF(貼付用!Z25="","",貼付用!Z25)</f>
        <v/>
      </c>
      <c r="J48" s="27" t="str">
        <f>IF(貼付用!W25="","",貼付用!W25)</f>
        <v/>
      </c>
    </row>
    <row r="49" spans="1:10" x14ac:dyDescent="0.15">
      <c r="A49" s="5">
        <v>24</v>
      </c>
      <c r="B49" s="3" t="str">
        <f>IF(AND(貼付用!P25="",貼付用!P26=""),"",IF(貼付用!P26="","以下余白",貼付用!P26))</f>
        <v/>
      </c>
      <c r="C49" s="38" t="str">
        <f>IF(貼付用!Q26="","",貼付用!Q26)</f>
        <v/>
      </c>
      <c r="D49" s="24" t="str">
        <f>IF(貼付用!R26="","",貼付用!R26)</f>
        <v/>
      </c>
      <c r="E49" s="24" t="str">
        <f>IF(貼付用!S26="","",貼付用!S26)</f>
        <v/>
      </c>
      <c r="F49" s="25" t="str">
        <f>IF(貼付用!T26="","",貼付用!T26)</f>
        <v/>
      </c>
      <c r="G49" s="25" t="str">
        <f>IF(貼付用!U26="","",貼付用!U26)</f>
        <v/>
      </c>
      <c r="H49" s="26" t="str">
        <f>IF(貼付用!Y26="","",貼付用!Y26)</f>
        <v/>
      </c>
      <c r="I49" s="26" t="str">
        <f>IF(貼付用!Z26="","",貼付用!Z26)</f>
        <v/>
      </c>
      <c r="J49" s="27" t="str">
        <f>IF(貼付用!W26="","",貼付用!W26)</f>
        <v/>
      </c>
    </row>
    <row r="50" spans="1:10" x14ac:dyDescent="0.15">
      <c r="A50" s="5">
        <v>25</v>
      </c>
      <c r="B50" s="3" t="str">
        <f>IF(AND(貼付用!P26="",貼付用!P27=""),"",IF(貼付用!P27="","以下余白",貼付用!P27))</f>
        <v/>
      </c>
      <c r="C50" s="38" t="str">
        <f>IF(貼付用!Q27="","",貼付用!Q27)</f>
        <v/>
      </c>
      <c r="D50" s="24" t="str">
        <f>IF(貼付用!R27="","",貼付用!R27)</f>
        <v/>
      </c>
      <c r="E50" s="24" t="str">
        <f>IF(貼付用!S27="","",貼付用!S27)</f>
        <v/>
      </c>
      <c r="F50" s="25" t="str">
        <f>IF(貼付用!T27="","",貼付用!T27)</f>
        <v/>
      </c>
      <c r="G50" s="25" t="str">
        <f>IF(貼付用!U27="","",貼付用!U27)</f>
        <v/>
      </c>
      <c r="H50" s="26" t="str">
        <f>IF(貼付用!Y27="","",貼付用!Y27)</f>
        <v/>
      </c>
      <c r="I50" s="26" t="str">
        <f>IF(貼付用!Z27="","",貼付用!Z27)</f>
        <v/>
      </c>
      <c r="J50" s="27" t="str">
        <f>IF(貼付用!W27="","",貼付用!W27)</f>
        <v/>
      </c>
    </row>
    <row r="51" spans="1:10" x14ac:dyDescent="0.15">
      <c r="B51" s="14" t="s">
        <v>5</v>
      </c>
      <c r="C51" s="136">
        <f>25-COUNTIFS(C26:C50,"")</f>
        <v>1</v>
      </c>
      <c r="D51" s="13"/>
      <c r="E51" s="2"/>
      <c r="F51" s="15">
        <f>SUM(F26:F50)</f>
        <v>0</v>
      </c>
      <c r="G51" s="16">
        <f>SUM(G26:G50)</f>
        <v>0</v>
      </c>
      <c r="H51" s="17">
        <v>10000</v>
      </c>
      <c r="I51" s="4">
        <f>SUM(I26:I50)</f>
        <v>0</v>
      </c>
      <c r="J51" s="42">
        <f>SUM(J26:J50)</f>
        <v>0</v>
      </c>
    </row>
    <row r="52" spans="1:10" x14ac:dyDescent="0.15">
      <c r="B52" s="32"/>
      <c r="C52" s="142"/>
      <c r="D52" s="19"/>
      <c r="E52" s="33"/>
      <c r="F52" s="34"/>
      <c r="G52" s="35"/>
      <c r="H52" s="146"/>
      <c r="I52" s="147"/>
      <c r="J52" s="148"/>
    </row>
    <row r="53" spans="1:10" x14ac:dyDescent="0.15">
      <c r="B53" s="145" t="s">
        <v>95</v>
      </c>
      <c r="C53" s="142"/>
      <c r="D53" s="19"/>
      <c r="E53" s="33"/>
      <c r="F53" s="34"/>
      <c r="G53" s="35"/>
      <c r="H53" s="144"/>
      <c r="I53" s="36"/>
      <c r="J53" s="143"/>
    </row>
    <row r="54" spans="1:10" x14ac:dyDescent="0.15">
      <c r="B54" s="156"/>
      <c r="C54" s="176" t="s">
        <v>100</v>
      </c>
      <c r="D54" s="176"/>
      <c r="E54" s="176"/>
      <c r="F54" s="158" t="s">
        <v>101</v>
      </c>
      <c r="G54" s="159" t="s">
        <v>99</v>
      </c>
      <c r="H54" s="179" t="s">
        <v>102</v>
      </c>
      <c r="I54" s="179"/>
    </row>
    <row r="55" spans="1:10" x14ac:dyDescent="0.15">
      <c r="B55" s="157" t="s">
        <v>93</v>
      </c>
      <c r="C55" s="178"/>
      <c r="D55" s="178"/>
      <c r="E55" s="178"/>
      <c r="F55" s="161"/>
      <c r="G55" s="162"/>
      <c r="H55" s="175"/>
      <c r="I55" s="175"/>
    </row>
    <row r="56" spans="1:10" x14ac:dyDescent="0.15">
      <c r="B56" s="160" t="s">
        <v>94</v>
      </c>
      <c r="C56" s="177"/>
      <c r="D56" s="177"/>
      <c r="E56" s="177"/>
      <c r="F56" s="161"/>
      <c r="G56" s="162"/>
      <c r="H56" s="175"/>
      <c r="I56" s="175"/>
      <c r="J56" s="152"/>
    </row>
    <row r="57" spans="1:10" x14ac:dyDescent="0.15">
      <c r="B57" s="153"/>
      <c r="C57" s="154"/>
      <c r="D57" s="154"/>
      <c r="E57" s="149"/>
      <c r="F57" s="150"/>
      <c r="G57" s="155"/>
      <c r="H57" s="151"/>
      <c r="I57" s="150"/>
      <c r="J57" s="152"/>
    </row>
    <row r="58" spans="1:10" x14ac:dyDescent="0.15">
      <c r="B58" s="22" t="s">
        <v>96</v>
      </c>
      <c r="C58" s="19"/>
      <c r="D58" s="19"/>
      <c r="E58" s="202" t="str">
        <f>貼付用!AD3</f>
        <v>○年○月○日</v>
      </c>
      <c r="F58" s="202"/>
      <c r="G58" s="18" t="s">
        <v>39</v>
      </c>
      <c r="H58" s="202" t="str">
        <f>貼付用!AE3</f>
        <v>△年△月△日</v>
      </c>
      <c r="I58" s="202"/>
      <c r="J58" s="22" t="s">
        <v>40</v>
      </c>
    </row>
    <row r="59" spans="1:10" x14ac:dyDescent="0.15">
      <c r="B59" s="22" t="s">
        <v>108</v>
      </c>
      <c r="C59" s="19"/>
      <c r="D59" s="19"/>
      <c r="E59" s="168" t="s">
        <v>125</v>
      </c>
      <c r="F59" s="21"/>
      <c r="G59" s="19"/>
      <c r="H59" s="19"/>
      <c r="I59" s="19"/>
      <c r="J59" s="18"/>
    </row>
    <row r="60" spans="1:10" x14ac:dyDescent="0.15">
      <c r="B60" s="22" t="s">
        <v>109</v>
      </c>
      <c r="C60" s="19"/>
      <c r="D60" s="29"/>
      <c r="E60" s="70" t="s">
        <v>123</v>
      </c>
      <c r="F60" s="29"/>
      <c r="G60" s="19"/>
      <c r="H60" s="19"/>
      <c r="I60" s="19"/>
      <c r="J60" s="18"/>
    </row>
    <row r="61" spans="1:10" x14ac:dyDescent="0.15">
      <c r="B61" s="22" t="s">
        <v>97</v>
      </c>
      <c r="C61" s="19"/>
      <c r="D61" s="18"/>
      <c r="E61" s="168" t="str">
        <f>"○○年○○月○○日付け"&amp;C24&amp;"公告"</f>
        <v>○○年○○月○○日付け○○市町村公告</v>
      </c>
      <c r="F61" s="21"/>
      <c r="G61" s="19"/>
      <c r="H61" s="19"/>
      <c r="I61" s="19"/>
      <c r="J61" s="18"/>
    </row>
    <row r="62" spans="1:10" x14ac:dyDescent="0.15">
      <c r="B62" s="23"/>
      <c r="C62" s="40"/>
      <c r="D62" s="194" t="s">
        <v>41</v>
      </c>
      <c r="E62" s="195"/>
      <c r="F62" s="194" t="s">
        <v>42</v>
      </c>
      <c r="G62" s="195"/>
      <c r="H62" s="196" t="s">
        <v>43</v>
      </c>
      <c r="I62" s="197"/>
      <c r="J62" s="43" t="s">
        <v>44</v>
      </c>
    </row>
    <row r="63" spans="1:10" x14ac:dyDescent="0.15">
      <c r="D63" s="188"/>
      <c r="E63" s="189"/>
      <c r="F63" s="198"/>
      <c r="G63" s="199"/>
      <c r="H63" s="200"/>
      <c r="I63" s="191"/>
      <c r="J63" s="39"/>
    </row>
    <row r="64" spans="1:10" s="65" customFormat="1" x14ac:dyDescent="0.15">
      <c r="B64" s="64" t="s">
        <v>48</v>
      </c>
      <c r="E64" s="66"/>
      <c r="F64" s="67"/>
      <c r="G64" s="73"/>
      <c r="H64" s="73"/>
      <c r="I64" s="73"/>
    </row>
    <row r="65" spans="2:10" x14ac:dyDescent="0.15">
      <c r="G65" s="72"/>
      <c r="H65" s="72"/>
      <c r="I65" s="72"/>
    </row>
    <row r="66" spans="2:10" x14ac:dyDescent="0.15">
      <c r="G66" s="72"/>
      <c r="H66" s="72"/>
      <c r="I66" s="72"/>
    </row>
    <row r="67" spans="2:10" x14ac:dyDescent="0.15">
      <c r="G67" s="72"/>
      <c r="H67" s="72"/>
      <c r="I67" s="72"/>
    </row>
    <row r="68" spans="2:10" ht="17.25" x14ac:dyDescent="0.15">
      <c r="B68" s="184" t="s">
        <v>110</v>
      </c>
      <c r="C68" s="184"/>
      <c r="D68" s="184"/>
      <c r="E68" s="184"/>
      <c r="F68" s="184"/>
      <c r="G68" s="184"/>
      <c r="H68" s="184"/>
      <c r="I68" s="184"/>
      <c r="J68" s="184"/>
    </row>
    <row r="69" spans="2:10" x14ac:dyDescent="0.15">
      <c r="B69" s="170" t="str">
        <f>E122&amp;"岩手県公告で定めた農用地利用配分計画により利用権が設定された下記の農用地"</f>
        <v>○年○月○日岩手県公告で定めた農用地利用配分計画により利用権が設定された下記の農用地</v>
      </c>
      <c r="D69" s="1"/>
      <c r="G69" s="72"/>
      <c r="H69" s="72"/>
      <c r="I69" s="72"/>
    </row>
    <row r="70" spans="2:10" ht="13.5" customHeight="1" x14ac:dyDescent="0.15">
      <c r="B70" s="201" t="s">
        <v>141</v>
      </c>
      <c r="C70" s="201"/>
      <c r="D70" s="201"/>
      <c r="E70" s="201"/>
      <c r="F70" s="201"/>
      <c r="G70" s="201"/>
      <c r="H70" s="201"/>
      <c r="I70" s="201"/>
      <c r="J70" s="201"/>
    </row>
    <row r="71" spans="2:10" x14ac:dyDescent="0.15">
      <c r="B71" s="201"/>
      <c r="C71" s="201"/>
      <c r="D71" s="201"/>
      <c r="E71" s="201"/>
      <c r="F71" s="201"/>
      <c r="G71" s="201"/>
      <c r="H71" s="201"/>
      <c r="I71" s="201"/>
      <c r="J71" s="201"/>
    </row>
    <row r="72" spans="2:10" x14ac:dyDescent="0.15">
      <c r="B72" s="185" t="s">
        <v>123</v>
      </c>
      <c r="C72" s="186"/>
      <c r="D72" s="186"/>
      <c r="E72" s="186"/>
      <c r="F72" s="186"/>
      <c r="G72" s="186"/>
      <c r="H72" s="186"/>
      <c r="I72" s="186"/>
      <c r="J72" s="186"/>
    </row>
    <row r="73" spans="2:10" x14ac:dyDescent="0.15">
      <c r="G73" s="72"/>
      <c r="H73" s="72"/>
      <c r="I73" s="72"/>
    </row>
    <row r="74" spans="2:10" x14ac:dyDescent="0.15">
      <c r="F74" s="72" t="s">
        <v>49</v>
      </c>
      <c r="G74" s="72" t="str">
        <f t="shared" ref="G74:G76" si="0">G17</f>
        <v>盛岡市神明町７番５号</v>
      </c>
      <c r="H74" s="72"/>
      <c r="I74" s="72"/>
    </row>
    <row r="75" spans="2:10" x14ac:dyDescent="0.15">
      <c r="F75" s="72"/>
      <c r="G75" s="72" t="str">
        <f t="shared" si="0"/>
        <v>公益社団法人　岩手県農業公社</v>
      </c>
      <c r="H75" s="72"/>
      <c r="I75" s="72"/>
    </row>
    <row r="76" spans="2:10" x14ac:dyDescent="0.15">
      <c r="F76" s="72"/>
      <c r="G76" s="171" t="str">
        <f t="shared" si="0"/>
        <v>　理事長　○　○　○　○</v>
      </c>
      <c r="H76" s="72"/>
      <c r="I76" s="72"/>
    </row>
    <row r="77" spans="2:10" x14ac:dyDescent="0.15">
      <c r="F77" s="72"/>
      <c r="G77" s="72"/>
      <c r="H77" s="72"/>
      <c r="I77" s="72"/>
    </row>
    <row r="78" spans="2:10" x14ac:dyDescent="0.15">
      <c r="F78" s="72" t="s">
        <v>9</v>
      </c>
      <c r="G78" s="72" t="str">
        <f>貼付用!AG3</f>
        <v>住所</v>
      </c>
      <c r="H78" s="74"/>
      <c r="I78" s="74"/>
      <c r="J78" s="74"/>
    </row>
    <row r="79" spans="2:10" x14ac:dyDescent="0.15">
      <c r="F79" s="72"/>
      <c r="G79" s="75" t="str">
        <f>貼付用!AH3</f>
        <v>氏名</v>
      </c>
      <c r="H79" s="75"/>
      <c r="I79" s="75"/>
      <c r="J79" s="44" t="s">
        <v>50</v>
      </c>
    </row>
    <row r="80" spans="2:10" x14ac:dyDescent="0.15">
      <c r="F80" s="72"/>
      <c r="G80" s="76" t="str">
        <f>IF(貼付用!AI3="","",貼付用!AI3)</f>
        <v/>
      </c>
      <c r="H80" s="76"/>
      <c r="I80" s="76"/>
      <c r="J80" s="6"/>
    </row>
    <row r="81" spans="1:10" x14ac:dyDescent="0.15">
      <c r="F81" s="72"/>
      <c r="G81" s="72"/>
      <c r="H81" s="72"/>
      <c r="I81" s="72"/>
    </row>
    <row r="82" spans="1:10" x14ac:dyDescent="0.15">
      <c r="B82" s="172" t="str">
        <f>+C85&amp;"農業委員会会長  様"</f>
        <v>○○市町村農業委員会会長  様</v>
      </c>
      <c r="G82" s="72"/>
      <c r="H82" s="72"/>
      <c r="I82" s="72"/>
    </row>
    <row r="83" spans="1:10" x14ac:dyDescent="0.15">
      <c r="B83" s="187" t="s">
        <v>51</v>
      </c>
      <c r="C83" s="187"/>
      <c r="D83" s="187"/>
      <c r="E83" s="187"/>
      <c r="F83" s="187"/>
      <c r="G83" s="187"/>
      <c r="H83" s="187"/>
      <c r="I83" s="187"/>
      <c r="J83" s="187"/>
    </row>
    <row r="84" spans="1:10" x14ac:dyDescent="0.15">
      <c r="B84" s="28" t="s">
        <v>17</v>
      </c>
      <c r="C84" s="7"/>
      <c r="D84" s="7"/>
      <c r="E84" s="7"/>
      <c r="G84" s="7"/>
      <c r="H84" s="7"/>
      <c r="I84" s="7"/>
      <c r="J84" s="7"/>
    </row>
    <row r="85" spans="1:10" x14ac:dyDescent="0.15">
      <c r="B85" s="9" t="s">
        <v>12</v>
      </c>
      <c r="C85" s="169" t="str">
        <f>C24</f>
        <v>○○市町村</v>
      </c>
      <c r="D85" s="188" t="s">
        <v>11</v>
      </c>
      <c r="E85" s="189"/>
      <c r="F85" s="188" t="s">
        <v>52</v>
      </c>
      <c r="G85" s="189"/>
      <c r="H85" s="190" t="s">
        <v>107</v>
      </c>
      <c r="I85" s="191"/>
      <c r="J85" s="192" t="s">
        <v>106</v>
      </c>
    </row>
    <row r="86" spans="1:10" ht="27.75" customHeight="1" x14ac:dyDescent="0.15">
      <c r="B86" s="77" t="s">
        <v>10</v>
      </c>
      <c r="C86" s="11" t="s">
        <v>13</v>
      </c>
      <c r="D86" s="12" t="s">
        <v>16</v>
      </c>
      <c r="E86" s="11" t="s">
        <v>8</v>
      </c>
      <c r="F86" s="11" t="s">
        <v>6</v>
      </c>
      <c r="G86" s="11" t="s">
        <v>7</v>
      </c>
      <c r="H86" s="12" t="s">
        <v>14</v>
      </c>
      <c r="I86" s="12" t="s">
        <v>15</v>
      </c>
      <c r="J86" s="193"/>
    </row>
    <row r="87" spans="1:10" x14ac:dyDescent="0.15">
      <c r="A87" s="5">
        <v>1</v>
      </c>
      <c r="B87" s="3" t="str">
        <f>IF(B26=0,"",B26)</f>
        <v>　</v>
      </c>
      <c r="C87" s="37" t="str">
        <f t="shared" ref="C87:I87" si="1">IF(C26=0,"",C26)</f>
        <v>　</v>
      </c>
      <c r="D87" s="24" t="str">
        <f t="shared" si="1"/>
        <v>　</v>
      </c>
      <c r="E87" s="24" t="str">
        <f t="shared" si="1"/>
        <v>　</v>
      </c>
      <c r="F87" s="25" t="str">
        <f t="shared" si="1"/>
        <v>　</v>
      </c>
      <c r="G87" s="25" t="str">
        <f t="shared" si="1"/>
        <v>　</v>
      </c>
      <c r="H87" s="78" t="str">
        <f t="shared" si="1"/>
        <v>　</v>
      </c>
      <c r="I87" s="78" t="str">
        <f t="shared" si="1"/>
        <v>　</v>
      </c>
      <c r="J87" s="79" t="str">
        <f>IF(J26="","",J26)</f>
        <v>　</v>
      </c>
    </row>
    <row r="88" spans="1:10" x14ac:dyDescent="0.15">
      <c r="A88" s="5">
        <v>2</v>
      </c>
      <c r="B88" s="3" t="str">
        <f t="shared" ref="B88:B111" si="2">IF(B27=0,"",B27)</f>
        <v>以下余白</v>
      </c>
      <c r="C88" s="38" t="str">
        <f>IF([1]貼付用!Q65="","",[1]貼付用!Q65)</f>
        <v/>
      </c>
      <c r="D88" s="24" t="str">
        <f>IF([1]貼付用!R65="","",[1]貼付用!R65)</f>
        <v/>
      </c>
      <c r="E88" s="24" t="str">
        <f>IF([1]貼付用!S65="","",[1]貼付用!S65)</f>
        <v/>
      </c>
      <c r="F88" s="25" t="str">
        <f>IF([1]貼付用!T65="","",[1]貼付用!T65)</f>
        <v/>
      </c>
      <c r="G88" s="25" t="str">
        <f>IF([1]貼付用!T65="","",[1]貼付用!T65)</f>
        <v/>
      </c>
      <c r="H88" s="78" t="str">
        <f>IF([1]貼付用!X65="","",[1]貼付用!X65)</f>
        <v/>
      </c>
      <c r="I88" s="78" t="str">
        <f>IF([1]貼付用!Y65="","",[1]貼付用!Y65)</f>
        <v/>
      </c>
      <c r="J88" s="79" t="str">
        <f t="shared" ref="J88:J111" si="3">IF(J27="","",J27)</f>
        <v/>
      </c>
    </row>
    <row r="89" spans="1:10" x14ac:dyDescent="0.15">
      <c r="A89" s="5">
        <v>3</v>
      </c>
      <c r="B89" s="3" t="str">
        <f t="shared" si="2"/>
        <v/>
      </c>
      <c r="C89" s="38" t="str">
        <f>IF([1]貼付用!Q66="","",[1]貼付用!Q66)</f>
        <v/>
      </c>
      <c r="D89" s="24" t="str">
        <f>IF([1]貼付用!R66="","",[1]貼付用!R66)</f>
        <v/>
      </c>
      <c r="E89" s="24" t="str">
        <f>IF([1]貼付用!S66="","",[1]貼付用!S66)</f>
        <v/>
      </c>
      <c r="F89" s="25" t="str">
        <f>IF([1]貼付用!T66="","",[1]貼付用!T66)</f>
        <v/>
      </c>
      <c r="G89" s="25" t="str">
        <f>IF([1]貼付用!T66="","",[1]貼付用!T66)</f>
        <v/>
      </c>
      <c r="H89" s="78" t="str">
        <f>IF([1]貼付用!X66="","",[1]貼付用!X66)</f>
        <v/>
      </c>
      <c r="I89" s="78" t="str">
        <f>IF([1]貼付用!Y66="","",[1]貼付用!Y66)</f>
        <v/>
      </c>
      <c r="J89" s="79" t="str">
        <f t="shared" si="3"/>
        <v/>
      </c>
    </row>
    <row r="90" spans="1:10" x14ac:dyDescent="0.15">
      <c r="A90" s="5">
        <v>4</v>
      </c>
      <c r="B90" s="3" t="str">
        <f t="shared" si="2"/>
        <v/>
      </c>
      <c r="C90" s="38" t="str">
        <f>IF([1]貼付用!Q67="","",[1]貼付用!Q67)</f>
        <v/>
      </c>
      <c r="D90" s="24" t="str">
        <f>IF([1]貼付用!R67="","",[1]貼付用!R67)</f>
        <v/>
      </c>
      <c r="E90" s="24" t="str">
        <f>IF([1]貼付用!S67="","",[1]貼付用!S67)</f>
        <v/>
      </c>
      <c r="F90" s="25" t="str">
        <f>IF([1]貼付用!T67="","",[1]貼付用!T67)</f>
        <v/>
      </c>
      <c r="G90" s="25" t="str">
        <f>IF([1]貼付用!T67="","",[1]貼付用!T67)</f>
        <v/>
      </c>
      <c r="H90" s="78" t="str">
        <f>IF([1]貼付用!X67="","",[1]貼付用!X67)</f>
        <v/>
      </c>
      <c r="I90" s="78" t="str">
        <f>IF([1]貼付用!Y67="","",[1]貼付用!Y67)</f>
        <v/>
      </c>
      <c r="J90" s="79" t="str">
        <f t="shared" si="3"/>
        <v/>
      </c>
    </row>
    <row r="91" spans="1:10" x14ac:dyDescent="0.15">
      <c r="A91" s="5">
        <v>5</v>
      </c>
      <c r="B91" s="3" t="str">
        <f t="shared" si="2"/>
        <v/>
      </c>
      <c r="C91" s="38" t="str">
        <f>IF([1]貼付用!Q68="","",[1]貼付用!Q68)</f>
        <v/>
      </c>
      <c r="D91" s="24" t="str">
        <f>IF([1]貼付用!R68="","",[1]貼付用!R68)</f>
        <v/>
      </c>
      <c r="E91" s="24" t="str">
        <f>IF([1]貼付用!S68="","",[1]貼付用!S68)</f>
        <v/>
      </c>
      <c r="F91" s="25" t="str">
        <f>IF([1]貼付用!T68="","",[1]貼付用!T68)</f>
        <v/>
      </c>
      <c r="G91" s="25" t="str">
        <f>IF([1]貼付用!T68="","",[1]貼付用!T68)</f>
        <v/>
      </c>
      <c r="H91" s="78" t="str">
        <f>IF([1]貼付用!X68="","",[1]貼付用!X68)</f>
        <v/>
      </c>
      <c r="I91" s="78" t="str">
        <f>IF([1]貼付用!Y68="","",[1]貼付用!Y68)</f>
        <v/>
      </c>
      <c r="J91" s="79" t="str">
        <f t="shared" si="3"/>
        <v/>
      </c>
    </row>
    <row r="92" spans="1:10" x14ac:dyDescent="0.15">
      <c r="A92" s="5">
        <v>6</v>
      </c>
      <c r="B92" s="3" t="str">
        <f t="shared" si="2"/>
        <v/>
      </c>
      <c r="C92" s="38" t="str">
        <f>IF([1]貼付用!Q69="","",[1]貼付用!Q69)</f>
        <v/>
      </c>
      <c r="D92" s="24" t="str">
        <f>IF([1]貼付用!R69="","",[1]貼付用!R69)</f>
        <v/>
      </c>
      <c r="E92" s="24" t="str">
        <f>IF([1]貼付用!S69="","",[1]貼付用!S69)</f>
        <v/>
      </c>
      <c r="F92" s="25" t="str">
        <f>IF([1]貼付用!T69="","",[1]貼付用!T69)</f>
        <v/>
      </c>
      <c r="G92" s="25" t="str">
        <f>IF([1]貼付用!T69="","",[1]貼付用!T69)</f>
        <v/>
      </c>
      <c r="H92" s="78" t="str">
        <f>IF([1]貼付用!X69="","",[1]貼付用!X69)</f>
        <v/>
      </c>
      <c r="I92" s="78" t="str">
        <f>IF([1]貼付用!Y69="","",[1]貼付用!Y69)</f>
        <v/>
      </c>
      <c r="J92" s="79" t="str">
        <f t="shared" si="3"/>
        <v/>
      </c>
    </row>
    <row r="93" spans="1:10" x14ac:dyDescent="0.15">
      <c r="A93" s="5">
        <v>7</v>
      </c>
      <c r="B93" s="3" t="str">
        <f t="shared" si="2"/>
        <v/>
      </c>
      <c r="C93" s="38" t="str">
        <f>IF([1]貼付用!Q70="","",[1]貼付用!Q70)</f>
        <v/>
      </c>
      <c r="D93" s="24" t="str">
        <f>IF([1]貼付用!R70="","",[1]貼付用!R70)</f>
        <v/>
      </c>
      <c r="E93" s="24" t="str">
        <f>IF([1]貼付用!S70="","",[1]貼付用!S70)</f>
        <v/>
      </c>
      <c r="F93" s="25" t="str">
        <f>IF([1]貼付用!T70="","",[1]貼付用!T70)</f>
        <v/>
      </c>
      <c r="G93" s="25" t="str">
        <f>IF([1]貼付用!T70="","",[1]貼付用!T70)</f>
        <v/>
      </c>
      <c r="H93" s="78" t="str">
        <f>IF([1]貼付用!X70="","",[1]貼付用!X70)</f>
        <v/>
      </c>
      <c r="I93" s="78" t="str">
        <f>IF([1]貼付用!Y70="","",[1]貼付用!Y70)</f>
        <v/>
      </c>
      <c r="J93" s="79" t="str">
        <f t="shared" si="3"/>
        <v/>
      </c>
    </row>
    <row r="94" spans="1:10" x14ac:dyDescent="0.15">
      <c r="A94" s="5">
        <v>8</v>
      </c>
      <c r="B94" s="3" t="str">
        <f t="shared" si="2"/>
        <v/>
      </c>
      <c r="C94" s="38" t="str">
        <f>IF([1]貼付用!Q71="","",[1]貼付用!Q71)</f>
        <v/>
      </c>
      <c r="D94" s="24" t="str">
        <f>IF([1]貼付用!R71="","",[1]貼付用!R71)</f>
        <v/>
      </c>
      <c r="E94" s="24" t="str">
        <f>IF([1]貼付用!S71="","",[1]貼付用!S71)</f>
        <v/>
      </c>
      <c r="F94" s="25" t="str">
        <f>IF([1]貼付用!T71="","",[1]貼付用!T71)</f>
        <v/>
      </c>
      <c r="G94" s="25" t="str">
        <f>IF([1]貼付用!T71="","",[1]貼付用!T71)</f>
        <v/>
      </c>
      <c r="H94" s="78" t="str">
        <f>IF([1]貼付用!X71="","",[1]貼付用!X71)</f>
        <v/>
      </c>
      <c r="I94" s="78" t="str">
        <f>IF([1]貼付用!Y71="","",[1]貼付用!Y71)</f>
        <v/>
      </c>
      <c r="J94" s="79" t="str">
        <f t="shared" si="3"/>
        <v/>
      </c>
    </row>
    <row r="95" spans="1:10" x14ac:dyDescent="0.15">
      <c r="A95" s="5">
        <v>9</v>
      </c>
      <c r="B95" s="3" t="str">
        <f t="shared" si="2"/>
        <v/>
      </c>
      <c r="C95" s="38" t="str">
        <f>IF([1]貼付用!Q72="","",[1]貼付用!Q72)</f>
        <v/>
      </c>
      <c r="D95" s="24" t="str">
        <f>IF([1]貼付用!R72="","",[1]貼付用!R72)</f>
        <v/>
      </c>
      <c r="E95" s="24" t="str">
        <f>IF([1]貼付用!S72="","",[1]貼付用!S72)</f>
        <v/>
      </c>
      <c r="F95" s="25" t="str">
        <f>IF([1]貼付用!T72="","",[1]貼付用!T72)</f>
        <v/>
      </c>
      <c r="G95" s="25" t="str">
        <f>IF([1]貼付用!T72="","",[1]貼付用!T72)</f>
        <v/>
      </c>
      <c r="H95" s="78" t="str">
        <f>IF([1]貼付用!X72="","",[1]貼付用!X72)</f>
        <v/>
      </c>
      <c r="I95" s="78" t="str">
        <f>IF([1]貼付用!Y72="","",[1]貼付用!Y72)</f>
        <v/>
      </c>
      <c r="J95" s="79" t="str">
        <f t="shared" si="3"/>
        <v/>
      </c>
    </row>
    <row r="96" spans="1:10" x14ac:dyDescent="0.15">
      <c r="A96" s="5">
        <v>10</v>
      </c>
      <c r="B96" s="3" t="str">
        <f t="shared" si="2"/>
        <v/>
      </c>
      <c r="C96" s="38" t="str">
        <f>IF([1]貼付用!Q73="","",[1]貼付用!Q73)</f>
        <v/>
      </c>
      <c r="D96" s="24" t="str">
        <f>IF([1]貼付用!R73="","",[1]貼付用!R73)</f>
        <v/>
      </c>
      <c r="E96" s="24" t="str">
        <f>IF([1]貼付用!S73="","",[1]貼付用!S73)</f>
        <v/>
      </c>
      <c r="F96" s="25" t="str">
        <f>IF([1]貼付用!T73="","",[1]貼付用!T73)</f>
        <v/>
      </c>
      <c r="G96" s="25" t="str">
        <f>IF([1]貼付用!T73="","",[1]貼付用!T73)</f>
        <v/>
      </c>
      <c r="H96" s="78" t="str">
        <f>IF([1]貼付用!X73="","",[1]貼付用!X73)</f>
        <v/>
      </c>
      <c r="I96" s="78" t="str">
        <f>IF([1]貼付用!Y73="","",[1]貼付用!Y73)</f>
        <v/>
      </c>
      <c r="J96" s="79" t="str">
        <f t="shared" si="3"/>
        <v/>
      </c>
    </row>
    <row r="97" spans="1:10" x14ac:dyDescent="0.15">
      <c r="A97" s="5">
        <v>11</v>
      </c>
      <c r="B97" s="3" t="str">
        <f t="shared" si="2"/>
        <v/>
      </c>
      <c r="C97" s="38" t="str">
        <f>IF([1]貼付用!Q74="","",[1]貼付用!Q74)</f>
        <v/>
      </c>
      <c r="D97" s="24" t="str">
        <f>IF([1]貼付用!R74="","",[1]貼付用!R74)</f>
        <v/>
      </c>
      <c r="E97" s="24" t="str">
        <f>IF([1]貼付用!S74="","",[1]貼付用!S74)</f>
        <v/>
      </c>
      <c r="F97" s="25" t="str">
        <f>IF([1]貼付用!T74="","",[1]貼付用!T74)</f>
        <v/>
      </c>
      <c r="G97" s="25" t="str">
        <f>IF([1]貼付用!T74="","",[1]貼付用!T74)</f>
        <v/>
      </c>
      <c r="H97" s="78" t="str">
        <f>IF([1]貼付用!X74="","",[1]貼付用!X74)</f>
        <v/>
      </c>
      <c r="I97" s="78" t="str">
        <f>IF([1]貼付用!Y74="","",[1]貼付用!Y74)</f>
        <v/>
      </c>
      <c r="J97" s="79" t="str">
        <f t="shared" si="3"/>
        <v/>
      </c>
    </row>
    <row r="98" spans="1:10" x14ac:dyDescent="0.15">
      <c r="A98" s="5">
        <v>12</v>
      </c>
      <c r="B98" s="3" t="str">
        <f t="shared" si="2"/>
        <v/>
      </c>
      <c r="C98" s="38" t="str">
        <f>IF([1]貼付用!Q75="","",[1]貼付用!Q75)</f>
        <v/>
      </c>
      <c r="D98" s="24" t="str">
        <f>IF([1]貼付用!R75="","",[1]貼付用!R75)</f>
        <v/>
      </c>
      <c r="E98" s="24" t="str">
        <f>IF([1]貼付用!S75="","",[1]貼付用!S75)</f>
        <v/>
      </c>
      <c r="F98" s="25" t="str">
        <f>IF([1]貼付用!T75="","",[1]貼付用!T75)</f>
        <v/>
      </c>
      <c r="G98" s="25" t="str">
        <f>IF([1]貼付用!T75="","",[1]貼付用!T75)</f>
        <v/>
      </c>
      <c r="H98" s="78" t="str">
        <f>IF([1]貼付用!X75="","",[1]貼付用!X75)</f>
        <v/>
      </c>
      <c r="I98" s="78" t="str">
        <f>IF([1]貼付用!Y75="","",[1]貼付用!Y75)</f>
        <v/>
      </c>
      <c r="J98" s="79" t="str">
        <f t="shared" si="3"/>
        <v/>
      </c>
    </row>
    <row r="99" spans="1:10" x14ac:dyDescent="0.15">
      <c r="A99" s="5">
        <v>13</v>
      </c>
      <c r="B99" s="3" t="str">
        <f t="shared" si="2"/>
        <v/>
      </c>
      <c r="C99" s="38" t="str">
        <f>IF([1]貼付用!Q76="","",[1]貼付用!Q76)</f>
        <v/>
      </c>
      <c r="D99" s="24" t="str">
        <f>IF([1]貼付用!R76="","",[1]貼付用!R76)</f>
        <v/>
      </c>
      <c r="E99" s="24" t="str">
        <f>IF([1]貼付用!S76="","",[1]貼付用!S76)</f>
        <v/>
      </c>
      <c r="F99" s="25" t="str">
        <f>IF([1]貼付用!T76="","",[1]貼付用!T76)</f>
        <v/>
      </c>
      <c r="G99" s="25" t="str">
        <f>IF([1]貼付用!T76="","",[1]貼付用!T76)</f>
        <v/>
      </c>
      <c r="H99" s="78" t="str">
        <f>IF([1]貼付用!X76="","",[1]貼付用!X76)</f>
        <v/>
      </c>
      <c r="I99" s="78" t="str">
        <f>IF([1]貼付用!Y76="","",[1]貼付用!Y76)</f>
        <v/>
      </c>
      <c r="J99" s="79" t="str">
        <f t="shared" si="3"/>
        <v/>
      </c>
    </row>
    <row r="100" spans="1:10" x14ac:dyDescent="0.15">
      <c r="A100" s="5">
        <v>14</v>
      </c>
      <c r="B100" s="3" t="str">
        <f t="shared" si="2"/>
        <v/>
      </c>
      <c r="C100" s="38" t="str">
        <f>IF([1]貼付用!Q77="","",[1]貼付用!Q77)</f>
        <v/>
      </c>
      <c r="D100" s="24" t="str">
        <f>IF([1]貼付用!R77="","",[1]貼付用!R77)</f>
        <v/>
      </c>
      <c r="E100" s="24" t="str">
        <f>IF([1]貼付用!S77="","",[1]貼付用!S77)</f>
        <v/>
      </c>
      <c r="F100" s="25" t="str">
        <f>IF([1]貼付用!T77="","",[1]貼付用!T77)</f>
        <v/>
      </c>
      <c r="G100" s="25" t="str">
        <f>IF([1]貼付用!T77="","",[1]貼付用!T77)</f>
        <v/>
      </c>
      <c r="H100" s="78" t="str">
        <f>IF([1]貼付用!X77="","",[1]貼付用!X77)</f>
        <v/>
      </c>
      <c r="I100" s="78" t="str">
        <f>IF([1]貼付用!Y77="","",[1]貼付用!Y77)</f>
        <v/>
      </c>
      <c r="J100" s="79" t="str">
        <f t="shared" si="3"/>
        <v/>
      </c>
    </row>
    <row r="101" spans="1:10" x14ac:dyDescent="0.15">
      <c r="A101" s="5">
        <v>15</v>
      </c>
      <c r="B101" s="3" t="str">
        <f t="shared" si="2"/>
        <v/>
      </c>
      <c r="C101" s="38" t="str">
        <f>IF([1]貼付用!Q78="","",[1]貼付用!Q78)</f>
        <v/>
      </c>
      <c r="D101" s="24" t="str">
        <f>IF([1]貼付用!R78="","",[1]貼付用!R78)</f>
        <v/>
      </c>
      <c r="E101" s="24" t="str">
        <f>IF([1]貼付用!S78="","",[1]貼付用!S78)</f>
        <v/>
      </c>
      <c r="F101" s="25" t="str">
        <f>IF([1]貼付用!T78="","",[1]貼付用!T78)</f>
        <v/>
      </c>
      <c r="G101" s="25" t="str">
        <f>IF([1]貼付用!T78="","",[1]貼付用!T78)</f>
        <v/>
      </c>
      <c r="H101" s="78" t="str">
        <f>IF([1]貼付用!X78="","",[1]貼付用!X78)</f>
        <v/>
      </c>
      <c r="I101" s="78" t="str">
        <f>IF([1]貼付用!Y78="","",[1]貼付用!Y78)</f>
        <v/>
      </c>
      <c r="J101" s="79" t="str">
        <f t="shared" si="3"/>
        <v/>
      </c>
    </row>
    <row r="102" spans="1:10" x14ac:dyDescent="0.15">
      <c r="A102" s="5">
        <v>16</v>
      </c>
      <c r="B102" s="3" t="str">
        <f t="shared" si="2"/>
        <v/>
      </c>
      <c r="C102" s="38" t="str">
        <f>IF([1]貼付用!Q79="","",[1]貼付用!Q79)</f>
        <v/>
      </c>
      <c r="D102" s="24" t="str">
        <f>IF([1]貼付用!R79="","",[1]貼付用!R79)</f>
        <v/>
      </c>
      <c r="E102" s="24" t="str">
        <f>IF([1]貼付用!S79="","",[1]貼付用!S79)</f>
        <v/>
      </c>
      <c r="F102" s="25" t="str">
        <f>IF([1]貼付用!T79="","",[1]貼付用!T79)</f>
        <v/>
      </c>
      <c r="G102" s="25" t="str">
        <f>IF([1]貼付用!T79="","",[1]貼付用!T79)</f>
        <v/>
      </c>
      <c r="H102" s="78" t="str">
        <f>IF([1]貼付用!X79="","",[1]貼付用!X79)</f>
        <v/>
      </c>
      <c r="I102" s="78" t="str">
        <f>IF([1]貼付用!Y79="","",[1]貼付用!Y79)</f>
        <v/>
      </c>
      <c r="J102" s="79" t="str">
        <f t="shared" si="3"/>
        <v/>
      </c>
    </row>
    <row r="103" spans="1:10" x14ac:dyDescent="0.15">
      <c r="A103" s="5">
        <v>17</v>
      </c>
      <c r="B103" s="3" t="str">
        <f t="shared" si="2"/>
        <v/>
      </c>
      <c r="C103" s="38" t="str">
        <f>IF([1]貼付用!Q80="","",[1]貼付用!Q80)</f>
        <v/>
      </c>
      <c r="D103" s="24" t="str">
        <f>IF([1]貼付用!R80="","",[1]貼付用!R80)</f>
        <v/>
      </c>
      <c r="E103" s="24" t="str">
        <f>IF([1]貼付用!S80="","",[1]貼付用!S80)</f>
        <v/>
      </c>
      <c r="F103" s="25" t="str">
        <f>IF([1]貼付用!T80="","",[1]貼付用!T80)</f>
        <v/>
      </c>
      <c r="G103" s="25" t="str">
        <f>IF([1]貼付用!T80="","",[1]貼付用!T80)</f>
        <v/>
      </c>
      <c r="H103" s="78" t="str">
        <f>IF([1]貼付用!X80="","",[1]貼付用!X80)</f>
        <v/>
      </c>
      <c r="I103" s="78" t="str">
        <f>IF([1]貼付用!Y80="","",[1]貼付用!Y80)</f>
        <v/>
      </c>
      <c r="J103" s="79" t="str">
        <f t="shared" si="3"/>
        <v/>
      </c>
    </row>
    <row r="104" spans="1:10" x14ac:dyDescent="0.15">
      <c r="A104" s="5">
        <v>18</v>
      </c>
      <c r="B104" s="3" t="str">
        <f t="shared" si="2"/>
        <v/>
      </c>
      <c r="C104" s="38" t="str">
        <f>IF([1]貼付用!Q81="","",[1]貼付用!Q81)</f>
        <v/>
      </c>
      <c r="D104" s="24" t="str">
        <f>IF([1]貼付用!R81="","",[1]貼付用!R81)</f>
        <v/>
      </c>
      <c r="E104" s="24" t="str">
        <f>IF([1]貼付用!S81="","",[1]貼付用!S81)</f>
        <v/>
      </c>
      <c r="F104" s="25" t="str">
        <f>IF([1]貼付用!T81="","",[1]貼付用!T81)</f>
        <v/>
      </c>
      <c r="G104" s="25" t="str">
        <f>IF([1]貼付用!T81="","",[1]貼付用!T81)</f>
        <v/>
      </c>
      <c r="H104" s="78" t="str">
        <f>IF([1]貼付用!X81="","",[1]貼付用!X81)</f>
        <v/>
      </c>
      <c r="I104" s="78" t="str">
        <f>IF([1]貼付用!Y81="","",[1]貼付用!Y81)</f>
        <v/>
      </c>
      <c r="J104" s="79" t="str">
        <f t="shared" si="3"/>
        <v/>
      </c>
    </row>
    <row r="105" spans="1:10" x14ac:dyDescent="0.15">
      <c r="A105" s="5">
        <v>19</v>
      </c>
      <c r="B105" s="3" t="str">
        <f t="shared" si="2"/>
        <v/>
      </c>
      <c r="C105" s="38" t="str">
        <f>IF([1]貼付用!Q82="","",[1]貼付用!Q82)</f>
        <v/>
      </c>
      <c r="D105" s="24" t="str">
        <f>IF([1]貼付用!R82="","",[1]貼付用!R82)</f>
        <v/>
      </c>
      <c r="E105" s="24" t="str">
        <f>IF([1]貼付用!S82="","",[1]貼付用!S82)</f>
        <v/>
      </c>
      <c r="F105" s="25" t="str">
        <f>IF([1]貼付用!T82="","",[1]貼付用!T82)</f>
        <v/>
      </c>
      <c r="G105" s="25" t="str">
        <f>IF([1]貼付用!T82="","",[1]貼付用!T82)</f>
        <v/>
      </c>
      <c r="H105" s="78" t="str">
        <f>IF([1]貼付用!X82="","",[1]貼付用!X82)</f>
        <v/>
      </c>
      <c r="I105" s="78" t="str">
        <f>IF([1]貼付用!Y82="","",[1]貼付用!Y82)</f>
        <v/>
      </c>
      <c r="J105" s="79" t="str">
        <f t="shared" si="3"/>
        <v/>
      </c>
    </row>
    <row r="106" spans="1:10" x14ac:dyDescent="0.15">
      <c r="A106" s="5">
        <v>20</v>
      </c>
      <c r="B106" s="3" t="str">
        <f t="shared" si="2"/>
        <v/>
      </c>
      <c r="C106" s="38" t="str">
        <f>IF([1]貼付用!Q83="","",[1]貼付用!Q83)</f>
        <v/>
      </c>
      <c r="D106" s="24" t="str">
        <f>IF([1]貼付用!R83="","",[1]貼付用!R83)</f>
        <v/>
      </c>
      <c r="E106" s="24" t="str">
        <f>IF([1]貼付用!S83="","",[1]貼付用!S83)</f>
        <v/>
      </c>
      <c r="F106" s="25" t="str">
        <f>IF([1]貼付用!T83="","",[1]貼付用!T83)</f>
        <v/>
      </c>
      <c r="G106" s="25" t="str">
        <f>IF([1]貼付用!T83="","",[1]貼付用!T83)</f>
        <v/>
      </c>
      <c r="H106" s="78" t="str">
        <f>IF([1]貼付用!X83="","",[1]貼付用!X83)</f>
        <v/>
      </c>
      <c r="I106" s="78" t="str">
        <f>IF([1]貼付用!Y83="","",[1]貼付用!Y83)</f>
        <v/>
      </c>
      <c r="J106" s="79" t="str">
        <f t="shared" si="3"/>
        <v/>
      </c>
    </row>
    <row r="107" spans="1:10" x14ac:dyDescent="0.15">
      <c r="A107" s="5">
        <v>21</v>
      </c>
      <c r="B107" s="3" t="str">
        <f t="shared" si="2"/>
        <v/>
      </c>
      <c r="C107" s="38" t="str">
        <f>IF([1]貼付用!Q84="","",[1]貼付用!Q84)</f>
        <v/>
      </c>
      <c r="D107" s="24" t="str">
        <f>IF([1]貼付用!R84="","",[1]貼付用!R84)</f>
        <v/>
      </c>
      <c r="E107" s="24" t="str">
        <f>IF([1]貼付用!S84="","",[1]貼付用!S84)</f>
        <v/>
      </c>
      <c r="F107" s="25" t="str">
        <f>IF([1]貼付用!T84="","",[1]貼付用!T84)</f>
        <v/>
      </c>
      <c r="G107" s="25" t="str">
        <f>IF([1]貼付用!T84="","",[1]貼付用!T84)</f>
        <v/>
      </c>
      <c r="H107" s="78" t="str">
        <f>IF([1]貼付用!X84="","",[1]貼付用!X84)</f>
        <v/>
      </c>
      <c r="I107" s="78" t="str">
        <f>IF([1]貼付用!Y84="","",[1]貼付用!Y84)</f>
        <v/>
      </c>
      <c r="J107" s="79" t="str">
        <f t="shared" si="3"/>
        <v/>
      </c>
    </row>
    <row r="108" spans="1:10" x14ac:dyDescent="0.15">
      <c r="A108" s="5">
        <v>22</v>
      </c>
      <c r="B108" s="3" t="str">
        <f t="shared" si="2"/>
        <v/>
      </c>
      <c r="C108" s="38" t="str">
        <f>IF([1]貼付用!Q85="","",[1]貼付用!Q85)</f>
        <v/>
      </c>
      <c r="D108" s="24" t="str">
        <f>IF([1]貼付用!R85="","",[1]貼付用!R85)</f>
        <v/>
      </c>
      <c r="E108" s="24" t="str">
        <f>IF([1]貼付用!S85="","",[1]貼付用!S85)</f>
        <v/>
      </c>
      <c r="F108" s="25" t="str">
        <f>IF([1]貼付用!T85="","",[1]貼付用!T85)</f>
        <v/>
      </c>
      <c r="G108" s="25" t="str">
        <f>IF([1]貼付用!T85="","",[1]貼付用!T85)</f>
        <v/>
      </c>
      <c r="H108" s="78" t="str">
        <f>IF([1]貼付用!X85="","",[1]貼付用!X85)</f>
        <v/>
      </c>
      <c r="I108" s="78" t="str">
        <f>IF([1]貼付用!Y85="","",[1]貼付用!Y85)</f>
        <v/>
      </c>
      <c r="J108" s="79" t="str">
        <f t="shared" si="3"/>
        <v/>
      </c>
    </row>
    <row r="109" spans="1:10" x14ac:dyDescent="0.15">
      <c r="A109" s="5">
        <v>23</v>
      </c>
      <c r="B109" s="3" t="str">
        <f t="shared" si="2"/>
        <v/>
      </c>
      <c r="C109" s="38" t="str">
        <f>IF([1]貼付用!Q86="","",[1]貼付用!Q86)</f>
        <v/>
      </c>
      <c r="D109" s="24" t="str">
        <f>IF([1]貼付用!R86="","",[1]貼付用!R86)</f>
        <v/>
      </c>
      <c r="E109" s="24" t="str">
        <f>IF([1]貼付用!S86="","",[1]貼付用!S86)</f>
        <v/>
      </c>
      <c r="F109" s="25" t="str">
        <f>IF([1]貼付用!T86="","",[1]貼付用!T86)</f>
        <v/>
      </c>
      <c r="G109" s="25" t="str">
        <f>IF([1]貼付用!T86="","",[1]貼付用!T86)</f>
        <v/>
      </c>
      <c r="H109" s="78" t="str">
        <f>IF([1]貼付用!X86="","",[1]貼付用!X86)</f>
        <v/>
      </c>
      <c r="I109" s="78" t="str">
        <f>IF([1]貼付用!Y86="","",[1]貼付用!Y86)</f>
        <v/>
      </c>
      <c r="J109" s="79" t="str">
        <f t="shared" si="3"/>
        <v/>
      </c>
    </row>
    <row r="110" spans="1:10" x14ac:dyDescent="0.15">
      <c r="A110" s="5">
        <v>24</v>
      </c>
      <c r="B110" s="3" t="str">
        <f t="shared" si="2"/>
        <v/>
      </c>
      <c r="C110" s="38" t="str">
        <f>IF([1]貼付用!Q87="","",[1]貼付用!Q87)</f>
        <v/>
      </c>
      <c r="D110" s="24" t="str">
        <f>IF([1]貼付用!R87="","",[1]貼付用!R87)</f>
        <v/>
      </c>
      <c r="E110" s="24" t="str">
        <f>IF([1]貼付用!S87="","",[1]貼付用!S87)</f>
        <v/>
      </c>
      <c r="F110" s="25" t="str">
        <f>IF([1]貼付用!T87="","",[1]貼付用!T87)</f>
        <v/>
      </c>
      <c r="G110" s="25" t="str">
        <f>IF([1]貼付用!T87="","",[1]貼付用!T87)</f>
        <v/>
      </c>
      <c r="H110" s="78" t="str">
        <f>IF([1]貼付用!X87="","",[1]貼付用!X87)</f>
        <v/>
      </c>
      <c r="I110" s="78" t="str">
        <f>IF([1]貼付用!Y87="","",[1]貼付用!Y87)</f>
        <v/>
      </c>
      <c r="J110" s="79" t="str">
        <f t="shared" si="3"/>
        <v/>
      </c>
    </row>
    <row r="111" spans="1:10" x14ac:dyDescent="0.15">
      <c r="A111" s="5">
        <v>25</v>
      </c>
      <c r="B111" s="3" t="str">
        <f t="shared" si="2"/>
        <v/>
      </c>
      <c r="C111" s="38" t="str">
        <f>IF([1]貼付用!Q88="","",[1]貼付用!Q88)</f>
        <v/>
      </c>
      <c r="D111" s="24" t="str">
        <f>IF([1]貼付用!R88="","",[1]貼付用!R88)</f>
        <v/>
      </c>
      <c r="E111" s="24" t="str">
        <f>IF([1]貼付用!S88="","",[1]貼付用!S88)</f>
        <v/>
      </c>
      <c r="F111" s="25" t="str">
        <f>IF([1]貼付用!T88="","",[1]貼付用!T88)</f>
        <v/>
      </c>
      <c r="G111" s="25" t="str">
        <f>IF([1]貼付用!T88="","",[1]貼付用!T88)</f>
        <v/>
      </c>
      <c r="H111" s="78" t="str">
        <f>IF([1]貼付用!X88="","",[1]貼付用!X88)</f>
        <v/>
      </c>
      <c r="I111" s="78" t="str">
        <f>IF([1]貼付用!Y88="","",[1]貼付用!Y88)</f>
        <v/>
      </c>
      <c r="J111" s="79" t="str">
        <f t="shared" si="3"/>
        <v/>
      </c>
    </row>
    <row r="112" spans="1:10" x14ac:dyDescent="0.15">
      <c r="B112" s="71" t="s">
        <v>5</v>
      </c>
      <c r="C112" s="136">
        <f>25-COUNTIFS(C87:C111,"")</f>
        <v>1</v>
      </c>
      <c r="D112" s="80"/>
      <c r="E112" s="2"/>
      <c r="F112" s="81">
        <f>SUM(F87:F111)</f>
        <v>0</v>
      </c>
      <c r="G112" s="82">
        <f>SUM(G87:G111)</f>
        <v>0</v>
      </c>
      <c r="H112" s="83">
        <v>10000</v>
      </c>
      <c r="I112" s="84">
        <f>SUM(I87:I111)</f>
        <v>0</v>
      </c>
      <c r="J112" s="85">
        <f>SUM(J87:J111)</f>
        <v>0</v>
      </c>
    </row>
    <row r="113" spans="2:10" x14ac:dyDescent="0.15">
      <c r="B113" s="86"/>
      <c r="C113" s="87"/>
      <c r="D113" s="88"/>
      <c r="E113" s="33"/>
      <c r="F113" s="89"/>
      <c r="G113" s="90"/>
      <c r="H113" s="91"/>
      <c r="I113" s="92"/>
      <c r="J113" s="93"/>
    </row>
    <row r="114" spans="2:10" x14ac:dyDescent="0.15">
      <c r="B114" s="145" t="s">
        <v>95</v>
      </c>
      <c r="C114" s="142"/>
      <c r="D114" s="19"/>
      <c r="E114" s="33"/>
      <c r="F114" s="34"/>
      <c r="G114" s="35"/>
      <c r="H114" s="144"/>
      <c r="I114" s="36"/>
      <c r="J114" s="143"/>
    </row>
    <row r="115" spans="2:10" x14ac:dyDescent="0.15">
      <c r="B115" s="156"/>
      <c r="C115" s="176" t="s">
        <v>100</v>
      </c>
      <c r="D115" s="176"/>
      <c r="E115" s="176"/>
      <c r="F115" s="158" t="s">
        <v>101</v>
      </c>
      <c r="G115" s="159" t="s">
        <v>99</v>
      </c>
      <c r="H115" s="179" t="s">
        <v>102</v>
      </c>
      <c r="I115" s="179"/>
    </row>
    <row r="116" spans="2:10" x14ac:dyDescent="0.15">
      <c r="B116" s="157" t="s">
        <v>93</v>
      </c>
      <c r="C116" s="178"/>
      <c r="D116" s="178"/>
      <c r="E116" s="178"/>
      <c r="F116" s="161"/>
      <c r="G116" s="162"/>
      <c r="H116" s="175"/>
      <c r="I116" s="175"/>
    </row>
    <row r="117" spans="2:10" x14ac:dyDescent="0.15">
      <c r="B117" s="160" t="s">
        <v>94</v>
      </c>
      <c r="C117" s="177"/>
      <c r="D117" s="177"/>
      <c r="E117" s="177"/>
      <c r="F117" s="161"/>
      <c r="G117" s="162"/>
      <c r="H117" s="175"/>
      <c r="I117" s="175"/>
      <c r="J117" s="152"/>
    </row>
    <row r="118" spans="2:10" x14ac:dyDescent="0.15">
      <c r="B118" s="153"/>
      <c r="C118" s="154"/>
      <c r="D118" s="154"/>
      <c r="E118" s="149"/>
      <c r="F118" s="150"/>
      <c r="G118" s="155"/>
      <c r="H118" s="151"/>
      <c r="I118" s="150"/>
      <c r="J118" s="152"/>
    </row>
    <row r="119" spans="2:10" x14ac:dyDescent="0.15">
      <c r="B119" s="94" t="s">
        <v>96</v>
      </c>
      <c r="C119" s="88"/>
      <c r="D119" s="88"/>
      <c r="E119" s="182" t="s">
        <v>136</v>
      </c>
      <c r="F119" s="182"/>
      <c r="G119" s="93" t="s">
        <v>53</v>
      </c>
      <c r="H119" s="183" t="str">
        <f>H58</f>
        <v>△年△月△日</v>
      </c>
      <c r="I119" s="183"/>
      <c r="J119" s="94" t="s">
        <v>54</v>
      </c>
    </row>
    <row r="120" spans="2:10" x14ac:dyDescent="0.15">
      <c r="B120" s="94" t="s">
        <v>108</v>
      </c>
      <c r="C120" s="88"/>
      <c r="D120" s="88"/>
      <c r="E120" s="95" t="str">
        <f>E59</f>
        <v>　　年度</v>
      </c>
      <c r="F120" s="21"/>
      <c r="G120" s="88"/>
      <c r="H120" s="88"/>
      <c r="I120" s="88"/>
      <c r="J120" s="93"/>
    </row>
    <row r="121" spans="2:10" x14ac:dyDescent="0.15">
      <c r="B121" s="94" t="s">
        <v>109</v>
      </c>
      <c r="C121" s="88"/>
      <c r="D121" s="96"/>
      <c r="E121" s="97" t="s">
        <v>123</v>
      </c>
      <c r="F121" s="96"/>
      <c r="G121" s="88"/>
      <c r="H121" s="88"/>
      <c r="I121" s="88"/>
      <c r="J121" s="93"/>
    </row>
    <row r="122" spans="2:10" x14ac:dyDescent="0.15">
      <c r="B122" s="94" t="s">
        <v>98</v>
      </c>
      <c r="C122" s="88"/>
      <c r="D122" s="93"/>
      <c r="E122" s="180" t="s">
        <v>135</v>
      </c>
      <c r="F122" s="181"/>
      <c r="G122" s="93" t="s">
        <v>55</v>
      </c>
      <c r="H122" s="88"/>
      <c r="I122" s="88"/>
      <c r="J122" s="93"/>
    </row>
    <row r="123" spans="2:10" x14ac:dyDescent="0.15">
      <c r="B123" s="22"/>
      <c r="C123" s="19"/>
      <c r="D123" s="18"/>
      <c r="E123" s="20"/>
      <c r="F123" s="21"/>
      <c r="G123" s="19"/>
      <c r="H123" s="19"/>
      <c r="I123" s="19"/>
      <c r="J123" s="18"/>
    </row>
  </sheetData>
  <mergeCells count="47">
    <mergeCell ref="D1:E1"/>
    <mergeCell ref="D2:E2"/>
    <mergeCell ref="F1:G1"/>
    <mergeCell ref="F2:G2"/>
    <mergeCell ref="H1:I1"/>
    <mergeCell ref="H2:I2"/>
    <mergeCell ref="H58:I58"/>
    <mergeCell ref="B7:J7"/>
    <mergeCell ref="B22:J22"/>
    <mergeCell ref="H24:I24"/>
    <mergeCell ref="B11:J11"/>
    <mergeCell ref="J24:J25"/>
    <mergeCell ref="D24:E24"/>
    <mergeCell ref="G13:J13"/>
    <mergeCell ref="H55:I55"/>
    <mergeCell ref="G14:I14"/>
    <mergeCell ref="F24:G24"/>
    <mergeCell ref="B9:J10"/>
    <mergeCell ref="E122:F122"/>
    <mergeCell ref="E119:F119"/>
    <mergeCell ref="H119:I119"/>
    <mergeCell ref="B68:J68"/>
    <mergeCell ref="B72:J72"/>
    <mergeCell ref="B83:J83"/>
    <mergeCell ref="D85:E85"/>
    <mergeCell ref="H116:I116"/>
    <mergeCell ref="C117:E117"/>
    <mergeCell ref="F85:G85"/>
    <mergeCell ref="H85:I85"/>
    <mergeCell ref="J85:J86"/>
    <mergeCell ref="B70:J71"/>
    <mergeCell ref="H117:I117"/>
    <mergeCell ref="C54:E54"/>
    <mergeCell ref="C56:E56"/>
    <mergeCell ref="C55:E55"/>
    <mergeCell ref="C115:E115"/>
    <mergeCell ref="C116:E116"/>
    <mergeCell ref="H54:I54"/>
    <mergeCell ref="H56:I56"/>
    <mergeCell ref="H115:I115"/>
    <mergeCell ref="D62:E62"/>
    <mergeCell ref="F62:G62"/>
    <mergeCell ref="H62:I62"/>
    <mergeCell ref="D63:E63"/>
    <mergeCell ref="F63:G63"/>
    <mergeCell ref="H63:I63"/>
    <mergeCell ref="E58:F58"/>
  </mergeCells>
  <phoneticPr fontId="2"/>
  <pageMargins left="0.78740157480314965" right="0.55000000000000004" top="0.78740157480314965" bottom="0.59055118110236227" header="0.51181102362204722" footer="0.31496062992125984"/>
  <pageSetup paperSize="9" scale="95" orientation="portrait" verticalDpi="0" r:id="rId1"/>
  <headerFooter alignWithMargins="0"/>
  <rowBreaks count="1" manualBreakCount="1">
    <brk id="61" min="1"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B43"/>
  <sheetViews>
    <sheetView showGridLines="0" topLeftCell="A13" zoomScale="85" zoomScaleNormal="85" workbookViewId="0">
      <selection activeCell="B39" sqref="B39"/>
    </sheetView>
  </sheetViews>
  <sheetFormatPr defaultColWidth="10.75" defaultRowHeight="14.25" x14ac:dyDescent="0.15"/>
  <cols>
    <col min="1" max="1" width="2" style="98" customWidth="1"/>
    <col min="2" max="2" width="3.625" style="98" customWidth="1"/>
    <col min="3" max="3" width="10.625" style="98" customWidth="1"/>
    <col min="4" max="4" width="10.625" style="135" customWidth="1"/>
    <col min="5" max="5" width="7.625" style="98" customWidth="1"/>
    <col min="6" max="6" width="3.625" style="98" customWidth="1"/>
    <col min="7" max="7" width="10.625" style="98" customWidth="1"/>
    <col min="8" max="8" width="3.625" style="98" customWidth="1"/>
    <col min="9" max="9" width="7.625" style="98" customWidth="1"/>
    <col min="10" max="11" width="5.625" style="98" customWidth="1"/>
    <col min="12" max="12" width="7.625" style="98" customWidth="1"/>
    <col min="13" max="13" width="3.625" style="98" customWidth="1"/>
    <col min="14" max="14" width="10.625" style="98" customWidth="1"/>
    <col min="15" max="15" width="10.25" style="98" customWidth="1"/>
    <col min="16" max="16384" width="10.75" style="98"/>
  </cols>
  <sheetData>
    <row r="1" spans="1:28" ht="18.75" customHeight="1" x14ac:dyDescent="0.15">
      <c r="B1" s="250" t="s">
        <v>56</v>
      </c>
      <c r="C1" s="265" t="s">
        <v>86</v>
      </c>
      <c r="D1" s="266"/>
      <c r="E1" s="266"/>
      <c r="F1" s="266"/>
      <c r="G1" s="266"/>
      <c r="H1" s="266"/>
      <c r="I1" s="266"/>
      <c r="J1" s="266"/>
      <c r="K1" s="266"/>
      <c r="L1" s="266"/>
      <c r="M1" s="266"/>
      <c r="N1" s="267"/>
      <c r="O1" s="99"/>
      <c r="P1" s="99"/>
      <c r="Q1" s="99"/>
      <c r="R1" s="99"/>
      <c r="S1" s="99"/>
      <c r="T1" s="100"/>
      <c r="U1" s="100"/>
      <c r="V1" s="100"/>
      <c r="W1" s="99"/>
      <c r="X1" s="99"/>
      <c r="Y1" s="99"/>
      <c r="Z1" s="99"/>
      <c r="AA1" s="99"/>
      <c r="AB1" s="99"/>
    </row>
    <row r="2" spans="1:28" ht="18.75" customHeight="1" x14ac:dyDescent="0.15">
      <c r="B2" s="251"/>
      <c r="C2" s="268"/>
      <c r="D2" s="269"/>
      <c r="E2" s="269"/>
      <c r="F2" s="269"/>
      <c r="G2" s="269"/>
      <c r="H2" s="269"/>
      <c r="I2" s="269"/>
      <c r="J2" s="269"/>
      <c r="K2" s="269"/>
      <c r="L2" s="269"/>
      <c r="M2" s="269"/>
      <c r="N2" s="270"/>
      <c r="O2" s="99"/>
      <c r="P2" s="99"/>
      <c r="Q2" s="99"/>
      <c r="R2" s="99"/>
      <c r="S2" s="99"/>
      <c r="T2" s="99"/>
      <c r="U2" s="99"/>
      <c r="V2" s="99"/>
      <c r="W2" s="99"/>
      <c r="X2" s="99"/>
      <c r="Y2" s="99"/>
      <c r="Z2" s="99"/>
      <c r="AA2" s="99"/>
      <c r="AB2" s="99"/>
    </row>
    <row r="3" spans="1:28" ht="18.75" customHeight="1" x14ac:dyDescent="0.15">
      <c r="B3" s="251"/>
      <c r="C3" s="268"/>
      <c r="D3" s="269"/>
      <c r="E3" s="269"/>
      <c r="F3" s="269"/>
      <c r="G3" s="269"/>
      <c r="H3" s="269"/>
      <c r="I3" s="269"/>
      <c r="J3" s="269"/>
      <c r="K3" s="269"/>
      <c r="L3" s="269"/>
      <c r="M3" s="269"/>
      <c r="N3" s="270"/>
      <c r="O3" s="99"/>
      <c r="P3" s="99"/>
      <c r="Q3" s="99"/>
      <c r="R3" s="99"/>
      <c r="S3" s="99"/>
      <c r="T3" s="99"/>
      <c r="U3" s="99"/>
      <c r="V3" s="99"/>
      <c r="W3" s="99"/>
      <c r="X3" s="99"/>
      <c r="Y3" s="99"/>
      <c r="Z3" s="99"/>
      <c r="AA3" s="99"/>
      <c r="AB3" s="99"/>
    </row>
    <row r="4" spans="1:28" ht="18.75" customHeight="1" x14ac:dyDescent="0.15">
      <c r="B4" s="251"/>
      <c r="C4" s="268"/>
      <c r="D4" s="269"/>
      <c r="E4" s="269"/>
      <c r="F4" s="269"/>
      <c r="G4" s="269"/>
      <c r="H4" s="269"/>
      <c r="I4" s="269"/>
      <c r="J4" s="269"/>
      <c r="K4" s="269"/>
      <c r="L4" s="269"/>
      <c r="M4" s="269"/>
      <c r="N4" s="270"/>
      <c r="O4" s="99"/>
      <c r="P4" s="99"/>
      <c r="Q4" s="99"/>
      <c r="R4" s="99"/>
      <c r="S4" s="99"/>
      <c r="T4" s="99"/>
      <c r="U4" s="99"/>
      <c r="V4" s="99"/>
      <c r="W4" s="99"/>
      <c r="X4" s="99"/>
      <c r="Y4" s="99"/>
      <c r="Z4" s="99"/>
      <c r="AA4" s="99"/>
      <c r="AB4" s="99"/>
    </row>
    <row r="5" spans="1:28" ht="18.75" customHeight="1" x14ac:dyDescent="0.15">
      <c r="B5" s="251"/>
      <c r="C5" s="268"/>
      <c r="D5" s="269"/>
      <c r="E5" s="269"/>
      <c r="F5" s="269"/>
      <c r="G5" s="269"/>
      <c r="H5" s="269"/>
      <c r="I5" s="269"/>
      <c r="J5" s="269"/>
      <c r="K5" s="269"/>
      <c r="L5" s="269"/>
      <c r="M5" s="269"/>
      <c r="N5" s="270"/>
      <c r="O5" s="99"/>
      <c r="P5" s="99"/>
      <c r="Q5" s="99"/>
      <c r="R5" s="99"/>
      <c r="S5" s="99"/>
      <c r="T5" s="99"/>
      <c r="U5" s="99"/>
      <c r="V5" s="99"/>
      <c r="W5" s="99"/>
      <c r="X5" s="99"/>
      <c r="Y5" s="99"/>
      <c r="Z5" s="99"/>
      <c r="AA5" s="99"/>
      <c r="AB5" s="99"/>
    </row>
    <row r="6" spans="1:28" ht="18.75" customHeight="1" x14ac:dyDescent="0.15">
      <c r="B6" s="251"/>
      <c r="C6" s="268"/>
      <c r="D6" s="269"/>
      <c r="E6" s="269"/>
      <c r="F6" s="269"/>
      <c r="G6" s="269"/>
      <c r="H6" s="269"/>
      <c r="I6" s="269"/>
      <c r="J6" s="269"/>
      <c r="K6" s="269"/>
      <c r="L6" s="269"/>
      <c r="M6" s="269"/>
      <c r="N6" s="270"/>
      <c r="O6" s="99"/>
      <c r="P6" s="99"/>
      <c r="Q6" s="99"/>
      <c r="R6" s="99"/>
      <c r="S6" s="99"/>
      <c r="T6" s="99"/>
      <c r="U6" s="99"/>
      <c r="V6" s="99"/>
      <c r="W6" s="99"/>
      <c r="X6" s="99"/>
      <c r="Y6" s="99"/>
      <c r="Z6" s="99"/>
      <c r="AA6" s="99"/>
      <c r="AB6" s="99"/>
    </row>
    <row r="7" spans="1:28" ht="18.75" customHeight="1" x14ac:dyDescent="0.15">
      <c r="B7" s="251"/>
      <c r="C7" s="268"/>
      <c r="D7" s="269"/>
      <c r="E7" s="269"/>
      <c r="F7" s="269"/>
      <c r="G7" s="269"/>
      <c r="H7" s="269"/>
      <c r="I7" s="269"/>
      <c r="J7" s="269"/>
      <c r="K7" s="269"/>
      <c r="L7" s="269"/>
      <c r="M7" s="269"/>
      <c r="N7" s="270"/>
      <c r="O7" s="99"/>
      <c r="P7" s="99"/>
      <c r="Q7" s="99"/>
      <c r="R7" s="99"/>
      <c r="S7" s="99"/>
      <c r="T7" s="99"/>
      <c r="U7" s="99"/>
      <c r="V7" s="99"/>
      <c r="W7" s="99"/>
      <c r="X7" s="99"/>
      <c r="Y7" s="99"/>
      <c r="Z7" s="99"/>
      <c r="AA7" s="99"/>
      <c r="AB7" s="99"/>
    </row>
    <row r="8" spans="1:28" s="101" customFormat="1" ht="18.75" customHeight="1" x14ac:dyDescent="0.15">
      <c r="B8" s="251"/>
      <c r="C8" s="268"/>
      <c r="D8" s="269"/>
      <c r="E8" s="269"/>
      <c r="F8" s="269"/>
      <c r="G8" s="269"/>
      <c r="H8" s="269"/>
      <c r="I8" s="269"/>
      <c r="J8" s="269"/>
      <c r="K8" s="269"/>
      <c r="L8" s="269"/>
      <c r="M8" s="269"/>
      <c r="N8" s="270"/>
      <c r="O8" s="99"/>
      <c r="P8" s="99"/>
      <c r="Q8" s="99"/>
      <c r="R8" s="99"/>
      <c r="S8" s="99"/>
      <c r="T8" s="99"/>
      <c r="U8" s="99"/>
      <c r="V8" s="99"/>
      <c r="W8" s="99"/>
      <c r="X8" s="99"/>
      <c r="Y8" s="99"/>
      <c r="Z8" s="99"/>
      <c r="AA8" s="99"/>
      <c r="AB8" s="99"/>
    </row>
    <row r="9" spans="1:28" s="101" customFormat="1" ht="18.75" customHeight="1" x14ac:dyDescent="0.15">
      <c r="B9" s="252"/>
      <c r="C9" s="271"/>
      <c r="D9" s="272"/>
      <c r="E9" s="272"/>
      <c r="F9" s="272"/>
      <c r="G9" s="272"/>
      <c r="H9" s="272"/>
      <c r="I9" s="272"/>
      <c r="J9" s="272"/>
      <c r="K9" s="272"/>
      <c r="L9" s="272"/>
      <c r="M9" s="272"/>
      <c r="N9" s="273"/>
      <c r="O9" s="99"/>
      <c r="P9" s="99"/>
      <c r="Q9" s="99"/>
      <c r="R9" s="99"/>
      <c r="S9" s="99"/>
      <c r="T9" s="99"/>
      <c r="U9" s="99"/>
      <c r="V9" s="99"/>
      <c r="W9" s="99"/>
      <c r="X9" s="99"/>
      <c r="Y9" s="99"/>
      <c r="Z9" s="99"/>
      <c r="AA9" s="99"/>
      <c r="AB9" s="99"/>
    </row>
    <row r="10" spans="1:28" s="101" customFormat="1" ht="28.5" customHeight="1" x14ac:dyDescent="0.15">
      <c r="A10" s="101" t="s">
        <v>57</v>
      </c>
      <c r="B10" s="253" t="s">
        <v>58</v>
      </c>
      <c r="C10" s="255" t="s">
        <v>87</v>
      </c>
      <c r="D10" s="256"/>
      <c r="E10" s="257"/>
      <c r="F10" s="102" t="s">
        <v>59</v>
      </c>
      <c r="G10" s="103"/>
      <c r="H10" s="103"/>
      <c r="I10" s="103"/>
      <c r="J10" s="102" t="s">
        <v>90</v>
      </c>
      <c r="K10" s="102" t="s">
        <v>91</v>
      </c>
      <c r="L10" s="103"/>
      <c r="M10" s="103"/>
      <c r="N10" s="104"/>
    </row>
    <row r="11" spans="1:28" s="101" customFormat="1" ht="28.5" customHeight="1" x14ac:dyDescent="0.15">
      <c r="B11" s="254"/>
      <c r="C11" s="258" t="s">
        <v>88</v>
      </c>
      <c r="D11" s="259"/>
      <c r="E11" s="260"/>
      <c r="F11" s="105" t="s">
        <v>60</v>
      </c>
      <c r="G11" s="105"/>
      <c r="H11" s="105" t="s">
        <v>61</v>
      </c>
      <c r="I11" s="261"/>
      <c r="J11" s="262"/>
      <c r="K11" s="106"/>
      <c r="L11" s="105" t="s">
        <v>62</v>
      </c>
      <c r="M11" s="102"/>
      <c r="N11" s="107"/>
    </row>
    <row r="12" spans="1:28" s="101" customFormat="1" ht="28.5" customHeight="1" x14ac:dyDescent="0.15">
      <c r="B12" s="254"/>
      <c r="C12" s="105" t="s">
        <v>89</v>
      </c>
      <c r="D12" s="108"/>
      <c r="E12" s="109" t="s">
        <v>63</v>
      </c>
      <c r="F12" s="110" t="s">
        <v>64</v>
      </c>
      <c r="G12" s="110"/>
      <c r="H12" s="110" t="s">
        <v>65</v>
      </c>
      <c r="I12" s="263"/>
      <c r="J12" s="264"/>
      <c r="K12" s="111"/>
      <c r="L12" s="110" t="s">
        <v>66</v>
      </c>
      <c r="M12" s="112"/>
      <c r="N12" s="113"/>
    </row>
    <row r="13" spans="1:28" s="101" customFormat="1" ht="20.25" customHeight="1" x14ac:dyDescent="0.15">
      <c r="B13" s="235" t="s">
        <v>111</v>
      </c>
      <c r="C13" s="236"/>
      <c r="D13" s="236"/>
      <c r="E13" s="236"/>
      <c r="F13" s="236"/>
      <c r="G13" s="236"/>
      <c r="H13" s="236"/>
      <c r="I13" s="236"/>
      <c r="J13" s="236"/>
      <c r="K13" s="236"/>
      <c r="L13" s="236"/>
      <c r="M13" s="236"/>
      <c r="N13" s="237"/>
    </row>
    <row r="14" spans="1:28" s="101" customFormat="1" ht="21" customHeight="1" x14ac:dyDescent="0.15">
      <c r="B14" s="238" t="s">
        <v>112</v>
      </c>
      <c r="C14" s="239"/>
      <c r="D14" s="239"/>
      <c r="E14" s="239"/>
      <c r="F14" s="239"/>
      <c r="G14" s="239"/>
      <c r="H14" s="239"/>
      <c r="I14" s="239"/>
      <c r="J14" s="239"/>
      <c r="K14" s="239"/>
      <c r="L14" s="239"/>
      <c r="M14" s="239"/>
      <c r="N14" s="240"/>
    </row>
    <row r="15" spans="1:28" s="101" customFormat="1" ht="21" customHeight="1" x14ac:dyDescent="0.15">
      <c r="B15" s="238"/>
      <c r="C15" s="239"/>
      <c r="D15" s="239"/>
      <c r="E15" s="239"/>
      <c r="F15" s="239"/>
      <c r="G15" s="239"/>
      <c r="H15" s="239"/>
      <c r="I15" s="239"/>
      <c r="J15" s="239"/>
      <c r="K15" s="239"/>
      <c r="L15" s="239"/>
      <c r="M15" s="239"/>
      <c r="N15" s="240"/>
    </row>
    <row r="16" spans="1:28" s="101" customFormat="1" ht="21" customHeight="1" x14ac:dyDescent="0.15">
      <c r="B16" s="241" t="str">
        <f>"　なお、決裁のうえは、別紙により"&amp;'合意兼通知書　※Ａ４×３枚'!C24&amp;"農業委員会に通知するとともに、岩手県に情報提供してよろしいか併せて伺います。"</f>
        <v>　なお、決裁のうえは、別紙により○○市町村農業委員会に通知するとともに、岩手県に情報提供してよろしいか併せて伺います。</v>
      </c>
      <c r="C16" s="242"/>
      <c r="D16" s="242"/>
      <c r="E16" s="242"/>
      <c r="F16" s="242"/>
      <c r="G16" s="242"/>
      <c r="H16" s="242"/>
      <c r="I16" s="242"/>
      <c r="J16" s="242"/>
      <c r="K16" s="242"/>
      <c r="L16" s="242"/>
      <c r="M16" s="242"/>
      <c r="N16" s="243"/>
    </row>
    <row r="17" spans="2:15" s="101" customFormat="1" ht="21" customHeight="1" x14ac:dyDescent="0.15">
      <c r="B17" s="241"/>
      <c r="C17" s="242"/>
      <c r="D17" s="242"/>
      <c r="E17" s="242"/>
      <c r="F17" s="242"/>
      <c r="G17" s="242"/>
      <c r="H17" s="242"/>
      <c r="I17" s="242"/>
      <c r="J17" s="242"/>
      <c r="K17" s="242"/>
      <c r="L17" s="242"/>
      <c r="M17" s="242"/>
      <c r="N17" s="243"/>
    </row>
    <row r="18" spans="2:15" s="101" customFormat="1" ht="21" customHeight="1" x14ac:dyDescent="0.15">
      <c r="B18" s="244" t="s">
        <v>67</v>
      </c>
      <c r="C18" s="245"/>
      <c r="D18" s="245"/>
      <c r="E18" s="245"/>
      <c r="F18" s="245"/>
      <c r="G18" s="245"/>
      <c r="H18" s="245"/>
      <c r="I18" s="245"/>
      <c r="J18" s="245"/>
      <c r="K18" s="245"/>
      <c r="L18" s="245"/>
      <c r="M18" s="245"/>
      <c r="N18" s="246"/>
    </row>
    <row r="19" spans="2:15" s="101" customFormat="1" ht="21" customHeight="1" x14ac:dyDescent="0.15">
      <c r="B19" s="114" t="s">
        <v>68</v>
      </c>
      <c r="C19" s="115"/>
      <c r="D19" s="116"/>
      <c r="E19" s="115"/>
      <c r="F19" s="115"/>
      <c r="G19" s="115"/>
      <c r="H19" s="115"/>
      <c r="I19" s="115"/>
      <c r="J19" s="115"/>
      <c r="K19" s="115"/>
      <c r="L19" s="115"/>
      <c r="M19" s="115"/>
      <c r="N19" s="117"/>
      <c r="O19" s="137"/>
    </row>
    <row r="20" spans="2:15" s="101" customFormat="1" ht="21" customHeight="1" x14ac:dyDescent="0.15">
      <c r="B20" s="119"/>
      <c r="C20" s="115" t="s">
        <v>69</v>
      </c>
      <c r="D20" s="247"/>
      <c r="E20" s="248"/>
      <c r="F20" s="248"/>
      <c r="G20" s="248"/>
      <c r="H20" s="248"/>
      <c r="I20" s="121"/>
      <c r="J20" s="122" t="s">
        <v>103</v>
      </c>
      <c r="K20" s="115"/>
      <c r="L20" s="115"/>
      <c r="M20" s="115"/>
      <c r="N20" s="117"/>
      <c r="O20" s="118"/>
    </row>
    <row r="21" spans="2:15" s="101" customFormat="1" ht="21" customHeight="1" x14ac:dyDescent="0.15">
      <c r="B21" s="119"/>
      <c r="C21" s="122" t="s">
        <v>70</v>
      </c>
      <c r="D21" s="163"/>
      <c r="E21" s="124"/>
      <c r="F21" s="121"/>
      <c r="G21" s="121"/>
      <c r="H21" s="115"/>
      <c r="I21" s="164"/>
      <c r="J21" s="122" t="s">
        <v>103</v>
      </c>
      <c r="K21" s="164"/>
      <c r="L21" s="164"/>
      <c r="M21" s="164"/>
      <c r="N21" s="165"/>
      <c r="O21" s="118"/>
    </row>
    <row r="22" spans="2:15" s="101" customFormat="1" ht="21" hidden="1" customHeight="1" x14ac:dyDescent="0.15">
      <c r="B22" s="119"/>
      <c r="C22" s="122" t="s">
        <v>71</v>
      </c>
      <c r="D22" s="123" t="str">
        <f>[2]合意×各２!F96</f>
        <v>二戸市野々上字落合43番地2</v>
      </c>
      <c r="E22" s="124"/>
      <c r="F22" s="121"/>
      <c r="G22" s="121"/>
      <c r="H22" s="115"/>
      <c r="I22" s="121" t="str">
        <f>[2]合意×各２!F97</f>
        <v>高村達也</v>
      </c>
      <c r="J22" s="115"/>
      <c r="K22" s="115"/>
      <c r="L22" s="115"/>
      <c r="M22" s="115"/>
      <c r="N22" s="117"/>
      <c r="O22" s="118"/>
    </row>
    <row r="23" spans="2:15" s="101" customFormat="1" ht="21" hidden="1" customHeight="1" x14ac:dyDescent="0.15">
      <c r="B23" s="119"/>
      <c r="C23" s="122" t="s">
        <v>72</v>
      </c>
      <c r="D23" s="123" t="str">
        <f>[2]合意×各２!F138</f>
        <v>二戸市野々上字潰谷地129</v>
      </c>
      <c r="E23" s="124"/>
      <c r="F23" s="121"/>
      <c r="G23" s="121"/>
      <c r="H23" s="115"/>
      <c r="I23" s="121" t="str">
        <f>[2]合意×各２!F139</f>
        <v>上田俊夫</v>
      </c>
      <c r="J23" s="115"/>
      <c r="K23" s="115"/>
      <c r="L23" s="115"/>
      <c r="M23" s="115"/>
      <c r="N23" s="117"/>
      <c r="O23" s="118"/>
    </row>
    <row r="24" spans="2:15" s="101" customFormat="1" ht="21" customHeight="1" x14ac:dyDescent="0.15">
      <c r="B24" s="114" t="s">
        <v>73</v>
      </c>
      <c r="C24" s="115"/>
      <c r="D24" s="116"/>
      <c r="E24" s="115"/>
      <c r="F24" s="115"/>
      <c r="G24" s="115"/>
      <c r="H24" s="249"/>
      <c r="I24" s="249"/>
      <c r="J24" s="115"/>
      <c r="K24" s="115"/>
      <c r="L24" s="115"/>
      <c r="M24" s="115"/>
      <c r="N24" s="117"/>
      <c r="O24" s="118"/>
    </row>
    <row r="25" spans="2:15" s="101" customFormat="1" ht="21" customHeight="1" x14ac:dyDescent="0.15">
      <c r="B25" s="119"/>
      <c r="C25" s="122" t="s">
        <v>74</v>
      </c>
      <c r="D25" s="227"/>
      <c r="E25" s="228"/>
      <c r="F25" s="228"/>
      <c r="G25" s="228"/>
      <c r="H25" s="122" t="s">
        <v>104</v>
      </c>
      <c r="I25" s="115"/>
      <c r="J25" s="94" t="s">
        <v>92</v>
      </c>
      <c r="K25" s="115"/>
      <c r="L25" s="229"/>
      <c r="M25" s="229"/>
      <c r="N25" s="117" t="s">
        <v>75</v>
      </c>
      <c r="O25" s="118"/>
    </row>
    <row r="26" spans="2:15" s="101" customFormat="1" ht="21" customHeight="1" x14ac:dyDescent="0.15">
      <c r="B26" s="119"/>
      <c r="C26" s="122" t="s">
        <v>76</v>
      </c>
      <c r="D26" s="125" t="s">
        <v>77</v>
      </c>
      <c r="E26" s="230" t="s">
        <v>113</v>
      </c>
      <c r="F26" s="231"/>
      <c r="G26" s="231"/>
      <c r="H26" s="231"/>
      <c r="I26" s="231"/>
      <c r="J26" s="231"/>
      <c r="K26" s="231"/>
      <c r="L26" s="231"/>
      <c r="M26" s="231"/>
      <c r="N26" s="232"/>
      <c r="O26" s="118"/>
    </row>
    <row r="27" spans="2:15" s="101" customFormat="1" ht="21" customHeight="1" x14ac:dyDescent="0.15">
      <c r="B27" s="119"/>
      <c r="C27" s="122"/>
      <c r="D27" s="125" t="s">
        <v>78</v>
      </c>
      <c r="E27" s="230" t="s">
        <v>114</v>
      </c>
      <c r="F27" s="231"/>
      <c r="G27" s="231"/>
      <c r="H27" s="231"/>
      <c r="I27" s="231"/>
      <c r="J27" s="231"/>
      <c r="K27" s="231"/>
      <c r="L27" s="231"/>
      <c r="M27" s="231"/>
      <c r="N27" s="232"/>
      <c r="O27" s="118"/>
    </row>
    <row r="28" spans="2:15" s="101" customFormat="1" ht="21" customHeight="1" x14ac:dyDescent="0.15">
      <c r="B28" s="114" t="s">
        <v>79</v>
      </c>
      <c r="C28" s="115"/>
      <c r="D28" s="120"/>
      <c r="E28" s="120"/>
      <c r="F28" s="120"/>
      <c r="G28" s="120"/>
      <c r="H28" s="115"/>
      <c r="I28" s="115"/>
      <c r="J28" s="93"/>
      <c r="K28" s="115"/>
      <c r="L28" s="126"/>
      <c r="M28" s="115"/>
      <c r="N28" s="127"/>
      <c r="O28" s="118"/>
    </row>
    <row r="29" spans="2:15" s="101" customFormat="1" ht="21" customHeight="1" x14ac:dyDescent="0.15">
      <c r="B29" s="119"/>
      <c r="C29" s="128"/>
      <c r="D29" s="233" t="s">
        <v>115</v>
      </c>
      <c r="E29" s="233"/>
      <c r="F29" s="234" t="s">
        <v>116</v>
      </c>
      <c r="G29" s="234"/>
      <c r="H29" s="234"/>
      <c r="I29" s="234" t="s">
        <v>80</v>
      </c>
      <c r="J29" s="234"/>
      <c r="K29" s="234"/>
      <c r="L29" s="115"/>
      <c r="M29" s="115"/>
      <c r="N29" s="117"/>
      <c r="O29" s="118"/>
    </row>
    <row r="30" spans="2:15" s="101" customFormat="1" ht="21" customHeight="1" x14ac:dyDescent="0.15">
      <c r="B30" s="119"/>
      <c r="C30" s="128" t="s">
        <v>77</v>
      </c>
      <c r="D30" s="222"/>
      <c r="E30" s="222"/>
      <c r="F30" s="222"/>
      <c r="G30" s="222"/>
      <c r="H30" s="222"/>
      <c r="I30" s="223"/>
      <c r="J30" s="223"/>
      <c r="K30" s="223"/>
      <c r="L30" s="224" t="str">
        <f>IF(I30=I31,"※面積変更無し","")</f>
        <v>※面積変更無し</v>
      </c>
      <c r="M30" s="225"/>
      <c r="N30" s="226"/>
      <c r="O30" s="118"/>
    </row>
    <row r="31" spans="2:15" s="101" customFormat="1" ht="21" customHeight="1" x14ac:dyDescent="0.15">
      <c r="B31" s="119"/>
      <c r="C31" s="128" t="s">
        <v>78</v>
      </c>
      <c r="D31" s="213"/>
      <c r="E31" s="214"/>
      <c r="F31" s="215"/>
      <c r="G31" s="216"/>
      <c r="H31" s="217"/>
      <c r="I31" s="223"/>
      <c r="J31" s="223"/>
      <c r="K31" s="223"/>
      <c r="L31" s="224"/>
      <c r="M31" s="225"/>
      <c r="N31" s="226"/>
      <c r="O31" s="118"/>
    </row>
    <row r="32" spans="2:15" s="101" customFormat="1" ht="21" hidden="1" customHeight="1" x14ac:dyDescent="0.15">
      <c r="B32" s="119"/>
      <c r="C32" s="128" t="s">
        <v>81</v>
      </c>
      <c r="D32" s="213">
        <f>[2]合意×各２!H122</f>
        <v>67800</v>
      </c>
      <c r="E32" s="214"/>
      <c r="F32" s="215">
        <f>[2]合意×各２!I122</f>
        <v>90300</v>
      </c>
      <c r="G32" s="216"/>
      <c r="H32" s="217"/>
      <c r="I32" s="218">
        <f>[2]合意×各２!F122</f>
        <v>23142</v>
      </c>
      <c r="J32" s="218"/>
      <c r="K32" s="218"/>
      <c r="L32" s="115"/>
      <c r="M32" s="115"/>
      <c r="N32" s="117"/>
      <c r="O32" s="118"/>
    </row>
    <row r="33" spans="2:15" s="101" customFormat="1" ht="21" hidden="1" customHeight="1" x14ac:dyDescent="0.15">
      <c r="B33" s="119"/>
      <c r="C33" s="128" t="s">
        <v>82</v>
      </c>
      <c r="D33" s="219">
        <f>[2]合意×各２!H164</f>
        <v>83700</v>
      </c>
      <c r="E33" s="220"/>
      <c r="F33" s="219">
        <f>[2]合意×各２!I164</f>
        <v>111500</v>
      </c>
      <c r="G33" s="221"/>
      <c r="H33" s="220"/>
      <c r="I33" s="218">
        <f>[2]合意×各２!F164</f>
        <v>28583</v>
      </c>
      <c r="J33" s="218"/>
      <c r="K33" s="218"/>
      <c r="L33" s="115"/>
      <c r="M33" s="115"/>
      <c r="N33" s="117"/>
      <c r="O33" s="118"/>
    </row>
    <row r="34" spans="2:15" s="101" customFormat="1" ht="21" customHeight="1" x14ac:dyDescent="0.15">
      <c r="B34" s="114" t="s">
        <v>117</v>
      </c>
      <c r="C34" s="115"/>
      <c r="D34" s="116"/>
      <c r="E34" s="115"/>
      <c r="F34" s="166" t="s">
        <v>139</v>
      </c>
      <c r="G34" s="115"/>
      <c r="H34" s="115"/>
      <c r="I34" s="115"/>
      <c r="J34" s="115"/>
      <c r="K34" s="115"/>
      <c r="L34" s="115"/>
      <c r="M34" s="115"/>
      <c r="N34" s="117"/>
      <c r="O34" s="118"/>
    </row>
    <row r="35" spans="2:15" s="101" customFormat="1" ht="21" customHeight="1" x14ac:dyDescent="0.15">
      <c r="B35" s="114" t="s">
        <v>83</v>
      </c>
      <c r="C35" s="115"/>
      <c r="D35" s="116"/>
      <c r="E35" s="115"/>
      <c r="F35" s="115"/>
      <c r="G35" s="115"/>
      <c r="H35" s="115"/>
      <c r="I35" s="115"/>
      <c r="J35" s="115"/>
      <c r="K35" s="115"/>
      <c r="L35" s="115"/>
      <c r="M35" s="115"/>
      <c r="N35" s="117"/>
      <c r="O35" s="118"/>
    </row>
    <row r="36" spans="2:15" s="101" customFormat="1" ht="21" customHeight="1" x14ac:dyDescent="0.15">
      <c r="B36" s="114" t="s">
        <v>118</v>
      </c>
      <c r="C36" s="115"/>
      <c r="D36" s="116"/>
      <c r="E36" s="115"/>
      <c r="F36" s="115"/>
      <c r="G36" s="122"/>
      <c r="H36" s="115"/>
      <c r="I36" s="115"/>
      <c r="J36" s="115"/>
      <c r="K36" s="115"/>
      <c r="L36" s="115"/>
      <c r="M36" s="115"/>
      <c r="N36" s="117"/>
      <c r="O36" s="118"/>
    </row>
    <row r="37" spans="2:15" s="101" customFormat="1" ht="21" customHeight="1" x14ac:dyDescent="0.15">
      <c r="B37" s="114" t="s">
        <v>119</v>
      </c>
      <c r="C37" s="115"/>
      <c r="D37" s="116"/>
      <c r="E37" s="115"/>
      <c r="F37" s="115"/>
      <c r="G37" s="115"/>
      <c r="H37" s="115"/>
      <c r="I37" s="115"/>
      <c r="J37" s="115"/>
      <c r="K37" s="115"/>
      <c r="L37" s="115"/>
      <c r="M37" s="115"/>
      <c r="N37" s="117"/>
      <c r="O37" s="118"/>
    </row>
    <row r="38" spans="2:15" s="101" customFormat="1" ht="21" customHeight="1" x14ac:dyDescent="0.15">
      <c r="B38" s="114" t="s">
        <v>84</v>
      </c>
      <c r="C38" s="115"/>
      <c r="D38" s="116"/>
      <c r="E38" s="115"/>
      <c r="F38" s="115"/>
      <c r="G38" s="115"/>
      <c r="H38" s="115"/>
      <c r="I38" s="115"/>
      <c r="J38" s="115"/>
      <c r="K38" s="115"/>
      <c r="L38" s="115"/>
      <c r="M38" s="115"/>
      <c r="N38" s="117"/>
      <c r="O38" s="118"/>
    </row>
    <row r="39" spans="2:15" s="101" customFormat="1" ht="21" customHeight="1" x14ac:dyDescent="0.15">
      <c r="B39" s="114"/>
      <c r="C39" s="115"/>
      <c r="D39" s="116"/>
      <c r="E39" s="115"/>
      <c r="F39" s="115"/>
      <c r="G39" s="115"/>
      <c r="H39" s="115"/>
      <c r="I39" s="115"/>
      <c r="J39" s="115"/>
      <c r="K39" s="115"/>
      <c r="L39" s="115"/>
      <c r="M39" s="115"/>
      <c r="N39" s="117"/>
      <c r="O39" s="118"/>
    </row>
    <row r="40" spans="2:15" s="101" customFormat="1" ht="21" customHeight="1" x14ac:dyDescent="0.15">
      <c r="B40" s="114"/>
      <c r="C40" s="115"/>
      <c r="D40" s="116"/>
      <c r="E40" s="115"/>
      <c r="F40" s="115"/>
      <c r="G40" s="115"/>
      <c r="H40" s="115"/>
      <c r="I40" s="115"/>
      <c r="J40" s="115"/>
      <c r="K40" s="115"/>
      <c r="L40" s="115"/>
      <c r="M40" s="115"/>
      <c r="N40" s="117"/>
      <c r="O40" s="118"/>
    </row>
    <row r="41" spans="2:15" s="101" customFormat="1" ht="21" customHeight="1" x14ac:dyDescent="0.15">
      <c r="B41" s="114"/>
      <c r="C41" s="115"/>
      <c r="D41" s="116"/>
      <c r="E41" s="115"/>
      <c r="F41" s="115"/>
      <c r="G41" s="115"/>
      <c r="H41" s="115"/>
      <c r="I41" s="115"/>
      <c r="J41" s="115"/>
      <c r="K41" s="115"/>
      <c r="L41" s="115"/>
      <c r="M41" s="115"/>
      <c r="N41" s="117"/>
      <c r="O41" s="118"/>
    </row>
    <row r="42" spans="2:15" s="101" customFormat="1" ht="21" customHeight="1" x14ac:dyDescent="0.15">
      <c r="B42" s="129"/>
      <c r="C42" s="130"/>
      <c r="D42" s="131"/>
      <c r="E42" s="130"/>
      <c r="F42" s="130"/>
      <c r="G42" s="130"/>
      <c r="H42" s="130"/>
      <c r="I42" s="130"/>
      <c r="J42" s="130"/>
      <c r="K42" s="130"/>
      <c r="L42" s="130"/>
      <c r="M42" s="130"/>
      <c r="N42" s="132"/>
      <c r="O42" s="118"/>
    </row>
    <row r="43" spans="2:15" s="101" customFormat="1" ht="13.5" x14ac:dyDescent="0.15">
      <c r="D43" s="133"/>
      <c r="N43" s="134" t="s">
        <v>85</v>
      </c>
    </row>
  </sheetData>
  <mergeCells count="33">
    <mergeCell ref="H24:I24"/>
    <mergeCell ref="B1:B9"/>
    <mergeCell ref="B10:B12"/>
    <mergeCell ref="C10:E10"/>
    <mergeCell ref="C11:E11"/>
    <mergeCell ref="I11:J11"/>
    <mergeCell ref="I12:J12"/>
    <mergeCell ref="C1:N9"/>
    <mergeCell ref="B13:N13"/>
    <mergeCell ref="B14:N15"/>
    <mergeCell ref="B16:N17"/>
    <mergeCell ref="B18:N18"/>
    <mergeCell ref="D20:H20"/>
    <mergeCell ref="D25:G25"/>
    <mergeCell ref="L25:M25"/>
    <mergeCell ref="E26:N26"/>
    <mergeCell ref="E27:N27"/>
    <mergeCell ref="D29:E29"/>
    <mergeCell ref="F29:H29"/>
    <mergeCell ref="I29:K29"/>
    <mergeCell ref="D30:E30"/>
    <mergeCell ref="F30:H30"/>
    <mergeCell ref="I30:K30"/>
    <mergeCell ref="L30:N31"/>
    <mergeCell ref="D31:E31"/>
    <mergeCell ref="F31:H31"/>
    <mergeCell ref="I31:K31"/>
    <mergeCell ref="D32:E32"/>
    <mergeCell ref="F32:H32"/>
    <mergeCell ref="I32:K32"/>
    <mergeCell ref="D33:E33"/>
    <mergeCell ref="F33:H33"/>
    <mergeCell ref="I33:K33"/>
  </mergeCells>
  <phoneticPr fontId="4"/>
  <pageMargins left="0.59055118110236227" right="0.39370078740157483" top="0.78740157480314965" bottom="0.39370078740157483" header="0.51181102362204722" footer="0.39370078740157483"/>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貼付用</vt:lpstr>
      <vt:lpstr>合意兼通知書　※Ａ４×３枚</vt:lpstr>
      <vt:lpstr>伺い</vt:lpstr>
      <vt:lpstr>'合意兼通知書　※Ａ４×３枚'!Print_Area</vt:lpstr>
    </vt:vector>
  </TitlesOfParts>
  <Company>(社) 岩手県農地管理開発公社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松原 一彦</dc:creator>
  <cp:lastModifiedBy>中居 宮仁子</cp:lastModifiedBy>
  <cp:lastPrinted>2021-08-26T01:48:34Z</cp:lastPrinted>
  <dcterms:created xsi:type="dcterms:W3CDTF">1998-01-26T05:26:17Z</dcterms:created>
  <dcterms:modified xsi:type="dcterms:W3CDTF">2022-08-04T06:20:12Z</dcterms:modified>
</cp:coreProperties>
</file>